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vestice2\Documents\Radnice\Veřejné zakázky malého rozsahu\2024 Rekonstrukce zasedací místnosti\Výkazy výměr\"/>
    </mc:Choice>
  </mc:AlternateContent>
  <xr:revisionPtr revIDLastSave="0" documentId="8_{7E80D07F-B6FC-445A-A2D0-B444A73C780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" sheetId="1" r:id="rId1"/>
    <sheet name="Položkově" sheetId="2" r:id="rId2"/>
  </sheets>
  <definedNames>
    <definedName name="_dph1">Rekapitulace!#REF!</definedName>
    <definedName name="_dph2">Rekapitulace!#REF!</definedName>
    <definedName name="_dph3">Rekapitulace!#REF!</definedName>
    <definedName name="_pol1">Položkově!#REF!</definedName>
    <definedName name="_pol2">Položkově!#REF!</definedName>
    <definedName name="_pol3">Položkově!#REF!</definedName>
    <definedName name="footer">Rekapitulace!#REF!</definedName>
    <definedName name="footer2">Položkově!#REF!</definedName>
    <definedName name="head1">Rekapitulace!#REF!</definedName>
    <definedName name="Header">Rekapitulace!#REF!</definedName>
    <definedName name="Header2">Položkově!#REF!</definedName>
    <definedName name="Hlava1">Rekapitulace!#REF!</definedName>
    <definedName name="Hlava2">Rekapitulace!#REF!</definedName>
    <definedName name="Hlava3">Rekapitulace!#REF!</definedName>
    <definedName name="Hlava4">Rekapitulace!#REF!</definedName>
    <definedName name="polbezcen1">Položkově!#REF!</definedName>
    <definedName name="polcen2">Položkově!#REF!</definedName>
    <definedName name="polcen3">Položkově!#REF!</definedName>
    <definedName name="Poznamka">Rekapitulace!#REF!</definedName>
    <definedName name="ZakHead">Rekapitulace!#REF!</definedName>
  </definedNames>
  <calcPr calcId="191029"/>
</workbook>
</file>

<file path=xl/calcChain.xml><?xml version="1.0" encoding="utf-8"?>
<calcChain xmlns="http://schemas.openxmlformats.org/spreadsheetml/2006/main">
  <c r="G8" i="2" l="1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31" i="2" l="1"/>
  <c r="G186" i="2" l="1"/>
  <c r="G185" i="2"/>
  <c r="G184" i="2"/>
  <c r="G183" i="2"/>
  <c r="G195" i="2"/>
  <c r="G199" i="2"/>
  <c r="G198" i="2"/>
  <c r="G90" i="2" l="1"/>
  <c r="G149" i="2" l="1"/>
  <c r="G148" i="2"/>
  <c r="G147" i="2"/>
  <c r="G146" i="2"/>
  <c r="G145" i="2"/>
  <c r="G144" i="2"/>
  <c r="G143" i="2"/>
  <c r="G155" i="2"/>
  <c r="G165" i="2"/>
  <c r="G164" i="2"/>
  <c r="G163" i="2"/>
  <c r="G162" i="2"/>
  <c r="G161" i="2"/>
  <c r="G160" i="2"/>
  <c r="G159" i="2"/>
  <c r="G157" i="2"/>
  <c r="G156" i="2"/>
  <c r="G134" i="2"/>
  <c r="G142" i="2"/>
  <c r="G141" i="2"/>
  <c r="G140" i="2"/>
  <c r="G139" i="2"/>
  <c r="G138" i="2"/>
  <c r="G137" i="2"/>
  <c r="G136" i="2"/>
  <c r="G125" i="2"/>
  <c r="G114" i="2"/>
  <c r="G112" i="2" l="1"/>
  <c r="G75" i="2"/>
  <c r="G74" i="2"/>
  <c r="G73" i="2"/>
  <c r="G59" i="2" l="1"/>
  <c r="G58" i="2"/>
  <c r="G57" i="2"/>
  <c r="G105" i="2"/>
  <c r="G95" i="2"/>
  <c r="G97" i="2"/>
  <c r="G124" i="2" l="1"/>
  <c r="G189" i="2" l="1"/>
  <c r="G188" i="2"/>
  <c r="G187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97" i="2"/>
  <c r="G196" i="2"/>
  <c r="G158" i="2"/>
  <c r="G166" i="2" s="1"/>
  <c r="G135" i="2"/>
  <c r="G133" i="2"/>
  <c r="G132" i="2"/>
  <c r="G131" i="2"/>
  <c r="G123" i="2"/>
  <c r="G122" i="2"/>
  <c r="G98" i="2"/>
  <c r="G94" i="2"/>
  <c r="G88" i="2"/>
  <c r="G87" i="2"/>
  <c r="G86" i="2"/>
  <c r="G85" i="2"/>
  <c r="G84" i="2"/>
  <c r="G83" i="2"/>
  <c r="G82" i="2"/>
  <c r="G81" i="2"/>
  <c r="G104" i="2"/>
  <c r="G103" i="2"/>
  <c r="G102" i="2"/>
  <c r="G101" i="2"/>
  <c r="G100" i="2"/>
  <c r="G99" i="2"/>
  <c r="G96" i="2"/>
  <c r="G93" i="2"/>
  <c r="G92" i="2"/>
  <c r="G91" i="2"/>
  <c r="G89" i="2"/>
  <c r="G47" i="2"/>
  <c r="G200" i="2" l="1"/>
  <c r="G150" i="2"/>
  <c r="G151" i="2" s="1"/>
  <c r="G126" i="2"/>
  <c r="G106" i="2"/>
  <c r="E8" i="1" l="1"/>
  <c r="G116" i="2" l="1"/>
  <c r="G115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6" i="2"/>
  <c r="G55" i="2"/>
  <c r="G54" i="2"/>
  <c r="G53" i="2"/>
  <c r="G52" i="2"/>
  <c r="G51" i="2"/>
  <c r="G50" i="2"/>
  <c r="G49" i="2"/>
  <c r="G48" i="2"/>
  <c r="G46" i="2"/>
  <c r="G45" i="2"/>
  <c r="G44" i="2"/>
  <c r="G43" i="2"/>
  <c r="G42" i="2"/>
  <c r="G41" i="2"/>
  <c r="G40" i="2"/>
  <c r="G39" i="2"/>
  <c r="G38" i="2"/>
  <c r="G37" i="2"/>
  <c r="G36" i="2"/>
  <c r="G76" i="2" l="1"/>
  <c r="G190" i="2"/>
  <c r="G191" i="2" s="1"/>
  <c r="G201" i="2"/>
  <c r="G113" i="2" l="1"/>
  <c r="G111" i="2"/>
  <c r="G117" i="2" l="1"/>
  <c r="G118" i="2" s="1"/>
  <c r="G127" i="2"/>
  <c r="G32" i="2" l="1"/>
  <c r="E9" i="1"/>
  <c r="G167" i="2"/>
  <c r="G107" i="2" l="1"/>
  <c r="G77" i="2"/>
  <c r="E15" i="1" l="1"/>
  <c r="E10" i="1"/>
  <c r="E11" i="1" s="1"/>
  <c r="D14" i="1" s="1"/>
  <c r="E14" i="1" s="1"/>
  <c r="E16" i="1" l="1"/>
</calcChain>
</file>

<file path=xl/sharedStrings.xml><?xml version="1.0" encoding="utf-8"?>
<sst xmlns="http://schemas.openxmlformats.org/spreadsheetml/2006/main" count="501" uniqueCount="259">
  <si>
    <t>Celkem</t>
  </si>
  <si>
    <t>Celkem bez DPH</t>
  </si>
  <si>
    <t>Daň z přidané hodnoty (DPH)</t>
  </si>
  <si>
    <t>DPH Celkem</t>
  </si>
  <si>
    <t>Celkem s DPH</t>
  </si>
  <si>
    <t>No.</t>
  </si>
  <si>
    <t>Číslo položky</t>
  </si>
  <si>
    <t>Popis položky</t>
  </si>
  <si>
    <t>Počet</t>
  </si>
  <si>
    <t>Jedn. cena</t>
  </si>
  <si>
    <t>Rekapitulace rozpočtu</t>
  </si>
  <si>
    <t>HLAVA III.</t>
  </si>
  <si>
    <t>Základní rozpočtové náklady</t>
  </si>
  <si>
    <t>Dodávky celkem</t>
  </si>
  <si>
    <t>Montážní práce a služby celkem</t>
  </si>
  <si>
    <t>Sazba 21 proc.</t>
  </si>
  <si>
    <t>21% z</t>
  </si>
  <si>
    <t>Příprava kabelových tras, montáž + dodávka</t>
  </si>
  <si>
    <t>220 111761</t>
  </si>
  <si>
    <t>Svorka uzemňovací (mont. vč. materiálu)</t>
  </si>
  <si>
    <t>ks</t>
  </si>
  <si>
    <t>220 111765</t>
  </si>
  <si>
    <t>Změření zemního odporu</t>
  </si>
  <si>
    <t>m</t>
  </si>
  <si>
    <t>220 260021</t>
  </si>
  <si>
    <t>Krabice KO 68 pod omítku vč. vysekání lůžka  (mont. vč. materiálu)</t>
  </si>
  <si>
    <t>220 260024</t>
  </si>
  <si>
    <t>Krabice KO 97 pod omítku vč. vysekání lůžka (mont. vč. materiálu)</t>
  </si>
  <si>
    <t>220 260027</t>
  </si>
  <si>
    <t>Krabice KO 125 pod omítku vč. vysekání lůžka (mont. vč. materiálu)</t>
  </si>
  <si>
    <t>220 260028</t>
  </si>
  <si>
    <t>Krabice KT 250 pod omítku vč. vysekání lůžka (mont. vč. materiálu)</t>
  </si>
  <si>
    <t>220 260111</t>
  </si>
  <si>
    <t>Odvíčkování a zavíčkování krabice na závit</t>
  </si>
  <si>
    <t>220 260113</t>
  </si>
  <si>
    <t>Odvíčkování a zavíčkování krabice na 4 šrouby</t>
  </si>
  <si>
    <t>220 260552</t>
  </si>
  <si>
    <t>Trubka plastová ohebná pod omítkou nebo v podlaze 23 mm (mont. vč. materiálu)</t>
  </si>
  <si>
    <t>220 260554</t>
  </si>
  <si>
    <t>Trubka plastová ohebná pod omítkou nebo v podlaze 36 mm (mont. vč. materiálu)</t>
  </si>
  <si>
    <t>KEV.050.0400</t>
  </si>
  <si>
    <t>AY 2,5 B</t>
  </si>
  <si>
    <t>220 261661</t>
  </si>
  <si>
    <t>Značení trasy vedení</t>
  </si>
  <si>
    <t>220 270301</t>
  </si>
  <si>
    <t>Vodič v trubkovodu AY 2,5</t>
  </si>
  <si>
    <t>220 261643</t>
  </si>
  <si>
    <t>Osazení hmoždinky 10 mm beton (mont. vč. materiálu)</t>
  </si>
  <si>
    <t>hod</t>
  </si>
  <si>
    <t>kpl</t>
  </si>
  <si>
    <t>Pomocné montážní práce</t>
  </si>
  <si>
    <t>Nezměřitelné pracovní výkony</t>
  </si>
  <si>
    <t>220 110643</t>
  </si>
  <si>
    <t>Závěrečné práce ve skříni RACK</t>
  </si>
  <si>
    <t>Rozvod univ.kabelové sítě - montáž</t>
  </si>
  <si>
    <t>Sestavení a montáž zásuvky do 2 modulů RJ 45</t>
  </si>
  <si>
    <t>Kompletace a vyhotovení měřícího protokolu</t>
  </si>
  <si>
    <t>PC0066660</t>
  </si>
  <si>
    <t>Montáž 19" police pro nestandardní komponenty</t>
  </si>
  <si>
    <t>PC0066600</t>
  </si>
  <si>
    <t>Montáž kompletního panelu přívodu NN</t>
  </si>
  <si>
    <t>PC0066610</t>
  </si>
  <si>
    <t>Montáž ventilační jednotky do RACKu</t>
  </si>
  <si>
    <t>KEV.000.8730</t>
  </si>
  <si>
    <t>CY 4 H</t>
  </si>
  <si>
    <t>220 111876</t>
  </si>
  <si>
    <t>Uzem.rozvaděče (mont. vč. materiálu)</t>
  </si>
  <si>
    <t>220 270324</t>
  </si>
  <si>
    <t>Vodič v trubkovodu CY 4</t>
  </si>
  <si>
    <t>PC0066790</t>
  </si>
  <si>
    <t>KUS</t>
  </si>
  <si>
    <t>Pokud v této kapitole není u položky uvedeno jinak, jedná se o souhrnnou položku kompletní dodávky (včetně základního dílu i montážního příslušenství a to dodávka včetně montáže</t>
  </si>
  <si>
    <t>Rozvod pro AV techniku - montáž</t>
  </si>
  <si>
    <t>Rozvod pro AV techniku - dodávka</t>
  </si>
  <si>
    <t>220 260106</t>
  </si>
  <si>
    <t>Vyhledání vývodu, krabice</t>
  </si>
  <si>
    <t>Množství</t>
  </si>
  <si>
    <t>Celkem Množství</t>
  </si>
  <si>
    <t>Montáž+nastavení kompletního přístupového bodu WLAN do LAN</t>
  </si>
  <si>
    <t>Optická vana s výsuvnou policí uzavíratelná klapkami 1U</t>
  </si>
  <si>
    <t>Optická kazeta pro 24 svárů</t>
  </si>
  <si>
    <t>SXOS-45</t>
  </si>
  <si>
    <t>Ochrana sváru Solarix 2.2 x 45mm</t>
  </si>
  <si>
    <t>220 061805</t>
  </si>
  <si>
    <t>220 061831</t>
  </si>
  <si>
    <t>220 061835</t>
  </si>
  <si>
    <t>220 061845</t>
  </si>
  <si>
    <t>220 062330</t>
  </si>
  <si>
    <t>220 062370</t>
  </si>
  <si>
    <t>220 062450</t>
  </si>
  <si>
    <t>220 062470</t>
  </si>
  <si>
    <t>220 062510</t>
  </si>
  <si>
    <t>220 062700</t>
  </si>
  <si>
    <t>Montáž 19" pomocného panelu do 4U</t>
  </si>
  <si>
    <t>Montáž ostatního příslušenství ve skříni RACK</t>
  </si>
  <si>
    <t>Montáž 19" panelu do 24 portů RJ 45 - stín.</t>
  </si>
  <si>
    <t>Údaj do měř. protokolu pro 1 segment sítě 5.-6. kat. stín.</t>
  </si>
  <si>
    <t>Montáž modulu zásuvky/patchpanelu RJ 45 - stín.</t>
  </si>
  <si>
    <t>Montáž ovládací klávesnice s LCD displejem</t>
  </si>
  <si>
    <t>220 321711/S1</t>
  </si>
  <si>
    <t>Montáž koncentrátoru nebo jiného adresného modulu na sběrnici</t>
  </si>
  <si>
    <t>220 321751</t>
  </si>
  <si>
    <t>Montáž infrapasivního čidla - nástěnný</t>
  </si>
  <si>
    <t>Koordinace montáže záp.magnetu při výrobě oken či dveří</t>
  </si>
  <si>
    <t>220 320722</t>
  </si>
  <si>
    <t>Montáž dveřního kontaktu závrtného (okna, dveře)</t>
  </si>
  <si>
    <t>Pancéřovaná plastová hadice vč. koncovek pro kab. k mag.kontaktům (montáž+dod.)</t>
  </si>
  <si>
    <t>220 330206</t>
  </si>
  <si>
    <t>Kontrola funkce čidla</t>
  </si>
  <si>
    <t>220 330741</t>
  </si>
  <si>
    <t>Uvedení čidla do trvalého provozu</t>
  </si>
  <si>
    <t>220 330791</t>
  </si>
  <si>
    <t>Programování zobrazovaného textu pro čidlo</t>
  </si>
  <si>
    <t>220 330121</t>
  </si>
  <si>
    <t>Popis čidla štítkem</t>
  </si>
  <si>
    <t>220 111431</t>
  </si>
  <si>
    <t>Stejnosměrná měření na míst.kabelu</t>
  </si>
  <si>
    <t>pa</t>
  </si>
  <si>
    <t>220 330191</t>
  </si>
  <si>
    <t>Měření kontin.,izol.,odporu 1 úseku smyčky</t>
  </si>
  <si>
    <t>220 300002</t>
  </si>
  <si>
    <t>Forma kabelová do délky 0,5 m na kabelu datovém</t>
  </si>
  <si>
    <t>Uložení kabelu 6.kat. stín. do trubky, žlabu, na rošt</t>
  </si>
  <si>
    <t>Ukončení - forma na kabelu 6.kat. stín.</t>
  </si>
  <si>
    <t>Měření 1 segmentu kabelu 6.kat. stín.</t>
  </si>
  <si>
    <t>Kryt zásuvky komunikační
(design dle zásuvek rozvodu NN)</t>
  </si>
  <si>
    <t>Rámeček pro elektroinstalační přístroje, jednonásobný
(design dle zásuvek rozvodu NN)</t>
  </si>
  <si>
    <t xml:space="preserve">Instalační kabel CAT6 UTP </t>
  </si>
  <si>
    <t>RAx-CH-X05-X3 (Triton)</t>
  </si>
  <si>
    <t>ventilační jednotka pro stojanové rozvaděče 138W, 6 ventilátorů</t>
  </si>
  <si>
    <t>RAX-MS-X64-X1 (Triton)</t>
  </si>
  <si>
    <t>Sada nivelačních nožiček pro stojanové rozvaděče</t>
  </si>
  <si>
    <t>RAX-OJ-X07-X1 (Triton)</t>
  </si>
  <si>
    <t>magnetická LED osvětlovací jednotka 1/2U s možností instalace na 19“ vertikály, externí napájecí zdroj 230 V, 315 lm</t>
  </si>
  <si>
    <t>RAX-MS-X15-X1 (Triton)</t>
  </si>
  <si>
    <t>kartáčová záslepka (pro průchod kabeláže)</t>
  </si>
  <si>
    <t>RAB-PD-X07-A1 (Triton)</t>
  </si>
  <si>
    <t>19" rozvodný panel 1U; 8 x zásuvka, max. 16 A; ;varistorová bleskojistka</t>
  </si>
  <si>
    <t>RAB-UP-650-A1</t>
  </si>
  <si>
    <t>Police s perforací 1U do 19" rozvaděčů, hloubka 650mm</t>
  </si>
  <si>
    <t>SX24-6-UTP-BK</t>
  </si>
  <si>
    <t>19" rozvaděč 600x600mm, 42U, rozebiratelný</t>
  </si>
  <si>
    <t>Instalace kabelu koaxiálního do trubky, žlabu</t>
  </si>
  <si>
    <t>Montáž zásuvky do 2x CINCH (typiské či atypické, viz. tech.zpráva)</t>
  </si>
  <si>
    <t>Ukončení kabelu CINCH konektorem</t>
  </si>
  <si>
    <t>Přezkoušení a měření audio spoje</t>
  </si>
  <si>
    <t>Zásuvka 2x CINCH - design dle zásuvek rozvodu NN</t>
  </si>
  <si>
    <t>Koaxiální kabel</t>
  </si>
  <si>
    <t>210 800109</t>
  </si>
  <si>
    <t>CYKY (nebo pod.) 750V 4 x 1.5 uložený pod omítkou</t>
  </si>
  <si>
    <t>210 100502</t>
  </si>
  <si>
    <t>Ukončení CYKY (nebo pod.)  3 x 1.5 nebo 2.5 mm2</t>
  </si>
  <si>
    <t>220 370422</t>
  </si>
  <si>
    <t>220 370471</t>
  </si>
  <si>
    <t>Zkoušení reproduktorů při 1 prog.ústř.</t>
  </si>
  <si>
    <t>220 370536</t>
  </si>
  <si>
    <t>Montáž kompletního reproduktoru do 10W nástěnný/stropní</t>
  </si>
  <si>
    <t>KEV.000.1100</t>
  </si>
  <si>
    <t>CYKY 4BX1,5</t>
  </si>
  <si>
    <t>220 280222</t>
  </si>
  <si>
    <t>Kabel datový pro sběrnici systému v trubce, žlabu, na roštu</t>
  </si>
  <si>
    <t>Město Česká Třebová
Úpravy velké zasedací místnosti Městského úřadu Česká Třebová
Slaboproudé rozvody
Projektová dokumentace pro provedení stavby</t>
  </si>
  <si>
    <t>Rozvod datové sítě - montáž</t>
  </si>
  <si>
    <t>Rozvod datové sítě - dodávka</t>
  </si>
  <si>
    <t>Adaptér SC SM OS duplex</t>
  </si>
  <si>
    <t>Pigtail 9/125 SCpc SM OS2 1,5m G.657A2</t>
  </si>
  <si>
    <t>Patch kabel 9/125 LCupc/SCupc SM OS 2m duplex</t>
  </si>
  <si>
    <t>Čelo optické vany 1U pro 12 SC duplex BK s montážními otvory v2</t>
  </si>
  <si>
    <t>SX25-ISDN-BK1 (Triton)</t>
  </si>
  <si>
    <t>19" držák kabelové rezervy</t>
  </si>
  <si>
    <t>RZA-27-A66-CAX-A1 (Triton)</t>
  </si>
  <si>
    <t>Patch panel 24 x RJ45 CAT6 UTP 350 MHz černý 1U</t>
  </si>
  <si>
    <t>Vyvazovací panel 19" 2U BK ocelový</t>
  </si>
  <si>
    <t>Kabel SYKFY 20x2x0,5</t>
  </si>
  <si>
    <t>Rozvod univ.kabelové sítě - dodávka</t>
  </si>
  <si>
    <t>Montáž stojanové 19" skříně (RACKu) do 32U</t>
  </si>
  <si>
    <t>Revize stávajících rozvaděčů</t>
  </si>
  <si>
    <t>Revize stávající účastnické části rozvodu</t>
  </si>
  <si>
    <t>revize příp. přeskupení stáv. prvků v rozvaděči pro doplnění</t>
  </si>
  <si>
    <t>Zatažení svetlovod.kabelu 8vl. ručně - vlákna SM</t>
  </si>
  <si>
    <t>Svaření 1 vl. svetlovod.kabelu  - vlákna SM</t>
  </si>
  <si>
    <t>Příprava svetlovod.kab. k ukonč., spojk.  8vl.  - vlákna SM</t>
  </si>
  <si>
    <t>Uložení konce (spoj) svetlovod kab. 8vl. v kab. rozv.  - vlákna SM</t>
  </si>
  <si>
    <t>Montáž adaptéru dvojitého (LC)  pro vlákna SM</t>
  </si>
  <si>
    <t>Montáž pigtailu pro vlákna SM</t>
  </si>
  <si>
    <t>Montáž kazety pro sváry na kabelu  - vlákna SM</t>
  </si>
  <si>
    <t>Ochrana sváru vlákna SM</t>
  </si>
  <si>
    <t>Uložení délkové rezervy opt.kabelu do 50m  - vlákna SM</t>
  </si>
  <si>
    <t>Měření na jednom vlákně SM opt.kabelu</t>
  </si>
  <si>
    <t>Montáž 19" panelu do 25portů ISDN</t>
  </si>
  <si>
    <t>Údaj do měř. protokolu pro 1 segment sítě vlákna SM</t>
  </si>
  <si>
    <t>Kabel SYKFY20x2x0,5  v trubkách, žlabech, lištách</t>
  </si>
  <si>
    <t>Forma kabelová do délky 0,5 m na kabelu do 20x2</t>
  </si>
  <si>
    <t>MONTAZ modulu switche 10Gbs + nastavení</t>
  </si>
  <si>
    <t>MONTAZ SWITCHE 1GBs/PoE + nastavení</t>
  </si>
  <si>
    <t>Revize stávajícího switche pro instalaci SFP modulu</t>
  </si>
  <si>
    <t>Kloubový držák</t>
  </si>
  <si>
    <t>Ukončení kabelu XLR konektorem</t>
  </si>
  <si>
    <t>Konektor CINCH (zástrčka)</t>
  </si>
  <si>
    <t>Konektor KLR (zástrčka)</t>
  </si>
  <si>
    <t>Audioserver 2 line + 3 mic vstupy, 3 zóny, 180 W, priorita, přehrávač MP3, SD + USB čtečka, FM tuner, Bluetooth, audio modul pro gongy a hlášení, IR dálkové ovládání, WiFi, LAN, internetová rádia, přehrávání z lokální sítě, z internetu, smartphonu, tabletu, počítače, DLNA, AirPlay, UpnP, Spotify, Tune-In, I-Heart Radio, Napster, Deezer, streamovací aplikace jakékoliv a zdarma</t>
  </si>
  <si>
    <t>Montáž audioserver + nastavení</t>
  </si>
  <si>
    <t>Univerzální kabel optický 08vl 9/125 LSOH Eca černý</t>
  </si>
  <si>
    <t>Samořezný keystone SCAT6 UTP Component Level a 4PPoE certifikace</t>
  </si>
  <si>
    <t>SXAD-SC-PC-OS-D (Solarix)</t>
  </si>
  <si>
    <t>SXPI-SC-PC-OS2-1,5M-G657A2 (Solarix)</t>
  </si>
  <si>
    <t>SXPC-LC/SC-UPC-OS-2M-D (Solarix)</t>
  </si>
  <si>
    <t>FP2-1U-12SCD-B (Solarix)</t>
  </si>
  <si>
    <t>BK FOS2-1U-B (Solarix)</t>
  </si>
  <si>
    <t>SXOK-24  (Solarix)</t>
  </si>
  <si>
    <t>SXKO-CLT-8-OS-LSOH (Solarix)</t>
  </si>
  <si>
    <t>SXKJ-6-UTP-BK-SA (Solarix)</t>
  </si>
  <si>
    <t>SXKD-6-UTP-LSOH  (Solarix)</t>
  </si>
  <si>
    <t>SX25-ISDN-BK (Solarix)</t>
  </si>
  <si>
    <t>VP-02-2-00-B (Solarix)</t>
  </si>
  <si>
    <t>C6-114GY-1MB (Solarix)</t>
  </si>
  <si>
    <t xml:space="preserve">Patch kabel CAT6 UTP PVC 1m šedý </t>
  </si>
  <si>
    <t>19" ISDN panel 25 x RJ45 černý 1U</t>
  </si>
  <si>
    <r>
      <t xml:space="preserve">Řízený L3 Gigabit Ethernet switch 24 x RJ-45 10/100/1000 Mb/s PoE+, 4 x SFP slot, 2 x RJ-45 (konzole + management), 1 x mini USB typ B (konzole), 2 x USB 2.0, PoE (802.3af/at) 370 W, přepínací kapacita switche je až 56 Gbps, rychlost směrování až 41,66 Mpps, rozměry: 445 x 288 x 44 mm, hmotnost: 4,71 kg
</t>
    </r>
    <r>
      <rPr>
        <sz val="9"/>
        <color rgb="FFFF0000"/>
        <rFont val="Arial CE"/>
        <charset val="238"/>
      </rPr>
      <t>Plně kompatibilní se stávajícím managenentem LAN  v objektu.</t>
    </r>
  </si>
  <si>
    <r>
      <t xml:space="preserve">Vnitřní přístupový bod Wi-Fi 6 (802.11ax) plně integrované softwarově definované rádio, pokročilá analýza RF spektra, 4x4 MIMO (802.11n / ac / ax), Uplink/downlink OFDMA, MU‑MIMO technologie, BSS coloring, Target Wake Time, Bluetooth 5, Rozhraní: 1x 100, 1000, 2500 Multigigabit Ethernet (RJ-45) – IEEE 802.3bz; konzolový port (RJ-45); USB 2.0 @ 4.5W
</t>
    </r>
    <r>
      <rPr>
        <sz val="9"/>
        <color rgb="FFFF0000"/>
        <rFont val="Arial CE"/>
        <charset val="238"/>
      </rPr>
      <t>Plně kompatibilní se stávajícím managenentem řízení WLAN  v objektu.</t>
    </r>
  </si>
  <si>
    <r>
      <t xml:space="preserve">SFP (miniGBIC)1000Base-LX, 1000Base-LH, jednoduchý režim LC­/PC, až 10 km, 1310 nm
</t>
    </r>
    <r>
      <rPr>
        <sz val="9"/>
        <color rgb="FFFF0000"/>
        <rFont val="Arial CE"/>
        <charset val="238"/>
      </rPr>
      <t>Plně kompatibilní i do stávajícího switche</t>
    </r>
  </si>
  <si>
    <t>Podhledová reprosoustava osazená 8“ reproduktorem, grafitovaná membrána, feritový magnet reproduktoru, výkon 10 / 15 W / 100 V, nastavení výkonu 10 - 5 - 2,5 W, ekv. citlivost 90 dB / 1W, 1m, frekvenční rozsah 50 - 15 000 Hz, pracovní teplota -10 - 40 °C, pružinové uchycení</t>
  </si>
  <si>
    <t>SXKD-6-UTP-LSOH  (Solarix</t>
  </si>
  <si>
    <t>RPT 103 (Dexon)</t>
  </si>
  <si>
    <t>JPA 1186 (Dexon)</t>
  </si>
  <si>
    <t>Transceiver modul SFP (mini-GBIC) (Cisco)</t>
  </si>
  <si>
    <t>C9200L-24P-4G-E (Cisco)</t>
  </si>
  <si>
    <t>Catalyst 9120 (Cisco)</t>
  </si>
  <si>
    <t>CW-MNT-ART2-00 (Cisco)</t>
  </si>
  <si>
    <t>VEZFI 4x0,5</t>
  </si>
  <si>
    <t>Instalační systémový kabel sběrnice 4x0,5mm2</t>
  </si>
  <si>
    <t xml:space="preserve">Rozvod el.zabezpečovací signalizace </t>
  </si>
  <si>
    <t>PC0097360</t>
  </si>
  <si>
    <r>
      <t xml:space="preserve">DUAL PIR senzor, 100% digitální detektor, napojení přímo na sběrnici, teplotní kompenzace, kovový stínící kryt proti RF rušení, inteligentní přizpůsobení prostředí, ovládání vlastností z ústředny, dosah 12m/110°, vyměnitelné čočky, -20 až 50°C, max. proudový odběr 24 mA
</t>
    </r>
    <r>
      <rPr>
        <sz val="9"/>
        <color rgb="FFFF0000"/>
        <rFont val="Arial CE"/>
        <charset val="238"/>
      </rPr>
      <t>Plná kompatibilita se stávajícím systémem PZTS (EZS)</t>
    </r>
  </si>
  <si>
    <t>DM50 (Paradox)</t>
  </si>
  <si>
    <t>ZX8 (Paradox)</t>
  </si>
  <si>
    <r>
      <t xml:space="preserve">Sběrnicový modul expandér rozšíření systému až 8 (16) zón. Modul lze připojit kamkoliv na sběrnici BUS a má plně programovatelné zóny
</t>
    </r>
    <r>
      <rPr>
        <sz val="9"/>
        <color rgb="FFFF0000"/>
        <rFont val="Arial CE"/>
        <charset val="238"/>
      </rPr>
      <t>Plná kompatibilita se stávajícím systémem PZTS (EZS)</t>
    </r>
  </si>
  <si>
    <t>MAS333</t>
  </si>
  <si>
    <t>Mag. kontakt závrtný čtyřdrátový s pracovní mezerou 16 mm</t>
  </si>
  <si>
    <t>SYKFY 3x2x0,5</t>
  </si>
  <si>
    <t>220 280221</t>
  </si>
  <si>
    <t>Kabel SYKFY do 5x2x0,5 (nebo podob.)  v trubkách, žlabech, lištách</t>
  </si>
  <si>
    <t>220 300001</t>
  </si>
  <si>
    <t>Forma kabelová do délky 0,5 m na kabelu do 5x2</t>
  </si>
  <si>
    <t>Koordinace při repasi stávající ústředny PZTS (EZS)</t>
  </si>
  <si>
    <t>220 260733</t>
  </si>
  <si>
    <t>Žlab PVC 40/ 40 mm  (mont. vč. základního i instalačního materiálu)</t>
  </si>
  <si>
    <t>460 680042</t>
  </si>
  <si>
    <t>Průraz zdivem z betonu, z tvrdého kamene,tloušťka 30cm</t>
  </si>
  <si>
    <t>460 680043</t>
  </si>
  <si>
    <t>Průraz zdivem z betonu, z tvrdého kamene,tloušťka 45cm</t>
  </si>
  <si>
    <t>460 680044</t>
  </si>
  <si>
    <t>460 680025/S1</t>
  </si>
  <si>
    <t>Průraz stropem</t>
  </si>
  <si>
    <t>Zapravení průrazů</t>
  </si>
  <si>
    <t>Malířské práce</t>
  </si>
  <si>
    <t>koef 1,4</t>
  </si>
  <si>
    <t>Průraz zdivem z betonu, z tvrdého kamene,tloušťka nad 60cm</t>
  </si>
  <si>
    <t>Demontáže staývajícíh koncových prvku (zásuvek) a kabeláží před dispozičními úpravami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</si>
</sst>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1" x14ac:knownFonts="1">
    <font>
      <sz val="10"/>
      <name val="Arial CE"/>
      <charset val="238"/>
    </font>
    <font>
      <sz val="10"/>
      <name val="Arial CE"/>
      <charset val="238"/>
    </font>
    <font>
      <i/>
      <sz val="10"/>
      <name val="Times New Roman CE"/>
      <charset val="238"/>
    </font>
    <font>
      <b/>
      <sz val="12"/>
      <name val="Arial CE"/>
      <family val="2"/>
      <charset val="238"/>
    </font>
    <font>
      <i/>
      <sz val="10"/>
      <name val="Times New Roman CE"/>
      <family val="1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charset val="238"/>
    </font>
    <font>
      <i/>
      <sz val="9"/>
      <name val="Arial CE"/>
      <charset val="238"/>
    </font>
    <font>
      <sz val="9"/>
      <name val="Arial CE"/>
      <charset val="238"/>
    </font>
    <font>
      <b/>
      <sz val="10"/>
      <name val="Calibri"/>
      <family val="2"/>
      <charset val="238"/>
    </font>
    <font>
      <sz val="10"/>
      <color rgb="FFFF0000"/>
      <name val="Arial Black"/>
      <family val="2"/>
      <charset val="238"/>
    </font>
    <font>
      <sz val="10"/>
      <color rgb="FF7F7F7F"/>
      <name val="Calibri"/>
      <family val="2"/>
      <charset val="238"/>
    </font>
    <font>
      <u/>
      <sz val="10"/>
      <color theme="10"/>
      <name val="Arial CE"/>
      <charset val="238"/>
    </font>
    <font>
      <u/>
      <sz val="10"/>
      <color theme="0" tint="-0.499984740745262"/>
      <name val="Arial CE"/>
      <charset val="238"/>
    </font>
    <font>
      <sz val="9"/>
      <color rgb="FFFF0000"/>
      <name val="Arial CE"/>
      <charset val="238"/>
    </font>
    <font>
      <sz val="8"/>
      <color rgb="FF1A1A1A"/>
      <name val="Arial"/>
      <family val="2"/>
      <charset val="238"/>
    </font>
    <font>
      <sz val="4"/>
      <color rgb="FF0070C0"/>
      <name val="Arial CE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Continuous"/>
    </xf>
    <xf numFmtId="0" fontId="2" fillId="0" borderId="1" xfId="0" applyFont="1" applyBorder="1"/>
    <xf numFmtId="0" fontId="0" fillId="0" borderId="1" xfId="0" applyBorder="1"/>
    <xf numFmtId="0" fontId="3" fillId="0" borderId="0" xfId="0" applyFont="1"/>
    <xf numFmtId="0" fontId="3" fillId="0" borderId="0" xfId="0" applyFont="1" applyAlignment="1">
      <alignment horizontal="centerContinuous"/>
    </xf>
    <xf numFmtId="164" fontId="0" fillId="0" borderId="0" xfId="0" applyNumberFormat="1"/>
    <xf numFmtId="0" fontId="4" fillId="0" borderId="0" xfId="0" applyFont="1"/>
    <xf numFmtId="0" fontId="0" fillId="0" borderId="2" xfId="0" applyBorder="1"/>
    <xf numFmtId="164" fontId="3" fillId="0" borderId="0" xfId="0" applyNumberFormat="1" applyFont="1"/>
    <xf numFmtId="164" fontId="0" fillId="0" borderId="1" xfId="0" applyNumberFormat="1" applyBorder="1"/>
    <xf numFmtId="0" fontId="1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164" fontId="0" fillId="0" borderId="0" xfId="0" applyNumberFormat="1" applyAlignment="1">
      <alignment horizontal="left"/>
    </xf>
    <xf numFmtId="0" fontId="2" fillId="0" borderId="1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8" fillId="0" borderId="2" xfId="0" applyFont="1" applyBorder="1"/>
    <xf numFmtId="164" fontId="8" fillId="0" borderId="2" xfId="0" applyNumberFormat="1" applyFont="1" applyBorder="1"/>
    <xf numFmtId="0" fontId="8" fillId="0" borderId="0" xfId="0" applyFont="1"/>
    <xf numFmtId="0" fontId="8" fillId="0" borderId="1" xfId="0" applyFont="1" applyBorder="1"/>
    <xf numFmtId="0" fontId="8" fillId="0" borderId="4" xfId="0" applyFont="1" applyBorder="1"/>
    <xf numFmtId="0" fontId="9" fillId="0" borderId="4" xfId="0" applyFont="1" applyBorder="1"/>
    <xf numFmtId="164" fontId="8" fillId="0" borderId="4" xfId="0" applyNumberFormat="1" applyFont="1" applyBorder="1"/>
    <xf numFmtId="0" fontId="9" fillId="0" borderId="2" xfId="0" applyFont="1" applyBorder="1"/>
    <xf numFmtId="0" fontId="10" fillId="0" borderId="0" xfId="0" applyFont="1" applyAlignment="1">
      <alignment horizontal="centerContinuous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/>
    </xf>
    <xf numFmtId="0" fontId="9" fillId="0" borderId="3" xfId="0" applyFont="1" applyBorder="1" applyAlignment="1">
      <alignment vertical="center"/>
    </xf>
    <xf numFmtId="164" fontId="8" fillId="0" borderId="3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4" fontId="8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 wrapText="1"/>
    </xf>
    <xf numFmtId="0" fontId="3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/>
    </xf>
    <xf numFmtId="0" fontId="8" fillId="0" borderId="3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16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164" fontId="12" fillId="0" borderId="0" xfId="0" applyNumberFormat="1" applyFont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1104900</xdr:colOff>
      <xdr:row>32</xdr:row>
      <xdr:rowOff>0</xdr:rowOff>
    </xdr:from>
    <xdr:to>
      <xdr:col>3</xdr:col>
      <xdr:colOff>295275</xdr:colOff>
      <xdr:row>32</xdr:row>
      <xdr:rowOff>0</xdr:rowOff>
    </xdr:to>
    <xdr:pic>
      <xdr:nvPicPr>
        <xdr:cNvPr id="30" name="Picture 1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9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1104900</xdr:colOff>
      <xdr:row>32</xdr:row>
      <xdr:rowOff>0</xdr:rowOff>
    </xdr:from>
    <xdr:to>
      <xdr:col>3</xdr:col>
      <xdr:colOff>295275</xdr:colOff>
      <xdr:row>32</xdr:row>
      <xdr:rowOff>0</xdr:rowOff>
    </xdr:to>
    <xdr:pic>
      <xdr:nvPicPr>
        <xdr:cNvPr id="31" name="Picture 11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160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1104900</xdr:colOff>
      <xdr:row>32</xdr:row>
      <xdr:rowOff>0</xdr:rowOff>
    </xdr:from>
    <xdr:ext cx="0" cy="0"/>
    <xdr:pic>
      <xdr:nvPicPr>
        <xdr:cNvPr id="32" name="Picture 1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86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32</xdr:row>
      <xdr:rowOff>0</xdr:rowOff>
    </xdr:from>
    <xdr:ext cx="0" cy="0"/>
    <xdr:pic>
      <xdr:nvPicPr>
        <xdr:cNvPr id="33" name="Picture 11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6800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32</xdr:row>
      <xdr:rowOff>0</xdr:rowOff>
    </xdr:from>
    <xdr:ext cx="0" cy="0"/>
    <xdr:pic>
      <xdr:nvPicPr>
        <xdr:cNvPr id="34" name="Picture 11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17202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1106367</xdr:colOff>
      <xdr:row>32</xdr:row>
      <xdr:rowOff>0</xdr:rowOff>
    </xdr:from>
    <xdr:ext cx="732" cy="2930"/>
    <xdr:pic>
      <xdr:nvPicPr>
        <xdr:cNvPr id="36" name="Picture 11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4567" y="22400603"/>
          <a:ext cx="732" cy="2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1106367</xdr:colOff>
      <xdr:row>32</xdr:row>
      <xdr:rowOff>0</xdr:rowOff>
    </xdr:from>
    <xdr:ext cx="732" cy="2930"/>
    <xdr:pic>
      <xdr:nvPicPr>
        <xdr:cNvPr id="37" name="Picture 11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4567" y="32801903"/>
          <a:ext cx="732" cy="2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1106367</xdr:colOff>
      <xdr:row>32</xdr:row>
      <xdr:rowOff>0</xdr:rowOff>
    </xdr:from>
    <xdr:ext cx="732" cy="2930"/>
    <xdr:pic>
      <xdr:nvPicPr>
        <xdr:cNvPr id="38" name="Picture 11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4567" y="22393275"/>
          <a:ext cx="732" cy="2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32</xdr:row>
      <xdr:rowOff>0</xdr:rowOff>
    </xdr:from>
    <xdr:ext cx="0" cy="0"/>
    <xdr:pic>
      <xdr:nvPicPr>
        <xdr:cNvPr id="39" name="Picture 11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27603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32</xdr:row>
      <xdr:rowOff>0</xdr:rowOff>
    </xdr:from>
    <xdr:ext cx="0" cy="0"/>
    <xdr:pic>
      <xdr:nvPicPr>
        <xdr:cNvPr id="40" name="Picture 11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27603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32</xdr:row>
      <xdr:rowOff>0</xdr:rowOff>
    </xdr:from>
    <xdr:ext cx="1230924" cy="0"/>
    <xdr:pic>
      <xdr:nvPicPr>
        <xdr:cNvPr id="41" name="Obrázek 1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334" t="10364" r="13333" b="3590"/>
        <a:stretch>
          <a:fillRect/>
        </a:stretch>
      </xdr:blipFill>
      <xdr:spPr bwMode="auto">
        <a:xfrm>
          <a:off x="2552700" y="27993975"/>
          <a:ext cx="12309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32</xdr:row>
      <xdr:rowOff>0</xdr:rowOff>
    </xdr:from>
    <xdr:ext cx="0" cy="0"/>
    <xdr:pic>
      <xdr:nvPicPr>
        <xdr:cNvPr id="42" name="Picture 1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38004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32</xdr:row>
      <xdr:rowOff>0</xdr:rowOff>
    </xdr:from>
    <xdr:ext cx="0" cy="0"/>
    <xdr:pic>
      <xdr:nvPicPr>
        <xdr:cNvPr id="43" name="Picture 11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38004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view="pageLayout" zoomScaleNormal="100" workbookViewId="0">
      <selection activeCell="C4" sqref="C4"/>
    </sheetView>
  </sheetViews>
  <sheetFormatPr defaultRowHeight="12.75" x14ac:dyDescent="0.2"/>
  <cols>
    <col min="1" max="1" width="12.28515625" customWidth="1"/>
    <col min="2" max="2" width="31.28515625" customWidth="1"/>
    <col min="3" max="3" width="8" customWidth="1"/>
    <col min="4" max="4" width="14.5703125" bestFit="1" customWidth="1"/>
    <col min="5" max="5" width="19.5703125" customWidth="1"/>
  </cols>
  <sheetData>
    <row r="1" spans="1:5" x14ac:dyDescent="0.2">
      <c r="A1" s="3"/>
      <c r="B1" s="15"/>
      <c r="C1" s="4"/>
      <c r="D1" s="4"/>
      <c r="E1" s="4"/>
    </row>
    <row r="2" spans="1:5" ht="82.9" customHeight="1" x14ac:dyDescent="0.25">
      <c r="A2" s="25" t="s">
        <v>161</v>
      </c>
      <c r="B2" s="2"/>
      <c r="C2" s="2"/>
      <c r="D2" s="2"/>
      <c r="E2" s="2"/>
    </row>
    <row r="3" spans="1:5" ht="15.75" x14ac:dyDescent="0.25">
      <c r="A3" s="6"/>
      <c r="B3" s="2"/>
      <c r="C3" s="2"/>
      <c r="D3" s="2"/>
      <c r="E3" s="2"/>
    </row>
    <row r="4" spans="1:5" x14ac:dyDescent="0.2">
      <c r="A4" s="13"/>
      <c r="B4" s="2"/>
      <c r="C4" s="2"/>
      <c r="D4" s="2"/>
      <c r="E4" s="2"/>
    </row>
    <row r="5" spans="1:5" x14ac:dyDescent="0.2">
      <c r="A5" s="12"/>
      <c r="B5" s="2"/>
      <c r="C5" s="2"/>
      <c r="D5" s="2"/>
      <c r="E5" s="2"/>
    </row>
    <row r="6" spans="1:5" ht="15" x14ac:dyDescent="0.25">
      <c r="A6" s="4"/>
      <c r="B6" s="20" t="s">
        <v>10</v>
      </c>
      <c r="C6" s="4"/>
      <c r="D6" s="4"/>
      <c r="E6" s="4"/>
    </row>
    <row r="7" spans="1:5" ht="15" x14ac:dyDescent="0.25">
      <c r="A7" s="19" t="s">
        <v>11</v>
      </c>
      <c r="B7" s="19" t="s">
        <v>12</v>
      </c>
    </row>
    <row r="8" spans="1:5" x14ac:dyDescent="0.2">
      <c r="B8" t="s">
        <v>13</v>
      </c>
      <c r="E8" s="7">
        <f>Položkově!G106+Položkově!G126+Položkově!G166+Položkově!G200</f>
        <v>0</v>
      </c>
    </row>
    <row r="9" spans="1:5" x14ac:dyDescent="0.2">
      <c r="B9" t="s">
        <v>14</v>
      </c>
      <c r="E9" s="7">
        <f>Položkově!G31+Položkově!G76+Položkově!G117+Položkově!G150+Položkově!G190</f>
        <v>0</v>
      </c>
    </row>
    <row r="10" spans="1:5" ht="15.75" thickBot="1" x14ac:dyDescent="0.3">
      <c r="A10" s="17" t="s">
        <v>11</v>
      </c>
      <c r="B10" s="17" t="s">
        <v>0</v>
      </c>
      <c r="C10" s="17"/>
      <c r="D10" s="17"/>
      <c r="E10" s="18">
        <f>E8+E9</f>
        <v>0</v>
      </c>
    </row>
    <row r="11" spans="1:5" ht="15.75" thickBot="1" x14ac:dyDescent="0.3">
      <c r="A11" s="9"/>
      <c r="B11" s="17" t="s">
        <v>1</v>
      </c>
      <c r="C11" s="17"/>
      <c r="D11" s="17"/>
      <c r="E11" s="18">
        <f>E10</f>
        <v>0</v>
      </c>
    </row>
    <row r="12" spans="1:5" ht="15.75" x14ac:dyDescent="0.25">
      <c r="B12" s="5"/>
      <c r="C12" s="5"/>
      <c r="D12" s="5"/>
      <c r="E12" s="10"/>
    </row>
    <row r="13" spans="1:5" ht="15" x14ac:dyDescent="0.25">
      <c r="A13" s="4"/>
      <c r="B13" s="20" t="s">
        <v>2</v>
      </c>
      <c r="C13" s="4"/>
      <c r="D13" s="4"/>
      <c r="E13" s="11"/>
    </row>
    <row r="14" spans="1:5" x14ac:dyDescent="0.2">
      <c r="B14" t="s">
        <v>15</v>
      </c>
      <c r="C14" s="1" t="s">
        <v>16</v>
      </c>
      <c r="D14" s="14">
        <f>E11</f>
        <v>0</v>
      </c>
      <c r="E14" s="7">
        <f>0.21*D14</f>
        <v>0</v>
      </c>
    </row>
    <row r="15" spans="1:5" ht="15" x14ac:dyDescent="0.25">
      <c r="A15" s="4"/>
      <c r="B15" s="21" t="s">
        <v>3</v>
      </c>
      <c r="C15" s="22"/>
      <c r="D15" s="22"/>
      <c r="E15" s="23">
        <f>Položkově!G32+Položkově!G77+Položkově!G107+Položkově!G118+Položkově!G127+Položkově!G151+Položkově!G167+Položkově!G191+Položkově!G201</f>
        <v>0</v>
      </c>
    </row>
    <row r="16" spans="1:5" ht="15.75" thickBot="1" x14ac:dyDescent="0.3">
      <c r="A16" s="9"/>
      <c r="B16" s="17" t="s">
        <v>4</v>
      </c>
      <c r="C16" s="24"/>
      <c r="D16" s="24"/>
      <c r="E16" s="18">
        <f>E11+E15</f>
        <v>0</v>
      </c>
    </row>
    <row r="18" spans="1:5" x14ac:dyDescent="0.2">
      <c r="A18" s="8"/>
      <c r="B18" s="8"/>
      <c r="C18" s="8"/>
      <c r="D18" s="16"/>
      <c r="E18" s="8"/>
    </row>
    <row r="19" spans="1:5" x14ac:dyDescent="0.2">
      <c r="A19" s="8"/>
      <c r="B19" s="8"/>
      <c r="C19" s="8"/>
      <c r="D19" s="8"/>
      <c r="E19" s="8"/>
    </row>
  </sheetData>
  <pageMargins left="0.78740157499999996" right="0.78740157499999996" top="0.984251969" bottom="0.984251969" header="0.4921259845" footer="0.4921259845"/>
  <pageSetup paperSize="9" orientation="portrait" horizontalDpi="4294967292" verticalDpi="300" r:id="rId1"/>
  <headerFooter alignWithMargins="0"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2"/>
  <sheetViews>
    <sheetView tabSelected="1" view="pageLayout" zoomScaleNormal="100" zoomScaleSheetLayoutView="100" workbookViewId="0">
      <selection activeCell="F38" sqref="F38"/>
    </sheetView>
  </sheetViews>
  <sheetFormatPr defaultColWidth="8.85546875" defaultRowHeight="12.75" x14ac:dyDescent="0.2"/>
  <cols>
    <col min="1" max="1" width="3.7109375" style="31" customWidth="1"/>
    <col min="2" max="2" width="13.7109375" style="31" customWidth="1"/>
    <col min="3" max="3" width="39.5703125" style="66" customWidth="1"/>
    <col min="4" max="4" width="5.28515625" style="31" bestFit="1" customWidth="1"/>
    <col min="5" max="5" width="7.85546875" style="31" customWidth="1"/>
    <col min="6" max="6" width="10.28515625" style="31" bestFit="1" customWidth="1"/>
    <col min="7" max="7" width="16.28515625" style="31" customWidth="1"/>
    <col min="8" max="16384" width="8.85546875" style="31"/>
  </cols>
  <sheetData>
    <row r="1" spans="1:7" x14ac:dyDescent="0.2">
      <c r="A1" s="29"/>
      <c r="B1" s="29"/>
      <c r="C1" s="50"/>
      <c r="D1" s="35"/>
      <c r="E1" s="35"/>
      <c r="F1" s="35"/>
      <c r="G1" s="35"/>
    </row>
    <row r="2" spans="1:7" ht="77.45" customHeight="1" x14ac:dyDescent="0.2">
      <c r="A2" s="67" t="s">
        <v>161</v>
      </c>
      <c r="B2" s="68"/>
      <c r="C2" s="68"/>
      <c r="D2" s="68"/>
      <c r="E2" s="68"/>
      <c r="F2" s="68"/>
      <c r="G2" s="68"/>
    </row>
    <row r="3" spans="1:7" ht="15.75" x14ac:dyDescent="0.2">
      <c r="A3" s="51"/>
      <c r="B3" s="30"/>
      <c r="C3" s="52"/>
      <c r="D3" s="30"/>
      <c r="E3" s="30"/>
      <c r="F3" s="30"/>
      <c r="G3" s="30"/>
    </row>
    <row r="4" spans="1:7" ht="15.75" x14ac:dyDescent="0.2">
      <c r="A4" s="51"/>
      <c r="B4" s="30"/>
      <c r="C4" s="52"/>
      <c r="D4" s="30"/>
      <c r="E4" s="30"/>
      <c r="F4" s="30"/>
      <c r="G4" s="30"/>
    </row>
    <row r="5" spans="1:7" ht="31.5" x14ac:dyDescent="0.2">
      <c r="C5" s="53" t="s">
        <v>17</v>
      </c>
      <c r="F5" s="49" t="s">
        <v>256</v>
      </c>
    </row>
    <row r="6" spans="1:7" ht="48" x14ac:dyDescent="0.2">
      <c r="C6" s="54" t="s">
        <v>71</v>
      </c>
    </row>
    <row r="7" spans="1:7" x14ac:dyDescent="0.2">
      <c r="A7" s="32" t="s">
        <v>5</v>
      </c>
      <c r="B7" s="32" t="s">
        <v>6</v>
      </c>
      <c r="C7" s="55" t="s">
        <v>7</v>
      </c>
      <c r="D7" s="56" t="s">
        <v>8</v>
      </c>
      <c r="E7" s="32" t="s">
        <v>76</v>
      </c>
      <c r="F7" s="56" t="s">
        <v>9</v>
      </c>
      <c r="G7" s="56" t="s">
        <v>77</v>
      </c>
    </row>
    <row r="8" spans="1:7" ht="36" x14ac:dyDescent="0.2">
      <c r="A8" s="26">
        <v>0</v>
      </c>
      <c r="B8" s="26"/>
      <c r="C8" s="27" t="s">
        <v>258</v>
      </c>
      <c r="D8" s="26">
        <v>8</v>
      </c>
      <c r="E8" s="26" t="s">
        <v>48</v>
      </c>
      <c r="F8" s="26"/>
      <c r="G8" s="28">
        <f t="shared" ref="G8" si="0">D8*F8</f>
        <v>0</v>
      </c>
    </row>
    <row r="9" spans="1:7" x14ac:dyDescent="0.2">
      <c r="A9" s="26">
        <v>1</v>
      </c>
      <c r="B9" s="26" t="s">
        <v>24</v>
      </c>
      <c r="C9" s="26" t="s">
        <v>25</v>
      </c>
      <c r="D9" s="26">
        <v>64</v>
      </c>
      <c r="E9" s="26" t="s">
        <v>20</v>
      </c>
      <c r="F9" s="26"/>
      <c r="G9" s="28">
        <f t="shared" ref="G9:G30" si="1">D9*F9</f>
        <v>0</v>
      </c>
    </row>
    <row r="10" spans="1:7" x14ac:dyDescent="0.2">
      <c r="A10" s="26">
        <v>2</v>
      </c>
      <c r="B10" s="26" t="s">
        <v>26</v>
      </c>
      <c r="C10" s="26" t="s">
        <v>27</v>
      </c>
      <c r="D10" s="26">
        <v>32</v>
      </c>
      <c r="E10" s="26" t="s">
        <v>20</v>
      </c>
      <c r="F10" s="26"/>
      <c r="G10" s="28">
        <f t="shared" si="1"/>
        <v>0</v>
      </c>
    </row>
    <row r="11" spans="1:7" x14ac:dyDescent="0.2">
      <c r="A11" s="26">
        <v>3</v>
      </c>
      <c r="B11" s="26" t="s">
        <v>28</v>
      </c>
      <c r="C11" s="26" t="s">
        <v>29</v>
      </c>
      <c r="D11" s="26">
        <v>4</v>
      </c>
      <c r="E11" s="26" t="s">
        <v>20</v>
      </c>
      <c r="F11" s="26"/>
      <c r="G11" s="28">
        <f t="shared" si="1"/>
        <v>0</v>
      </c>
    </row>
    <row r="12" spans="1:7" x14ac:dyDescent="0.2">
      <c r="A12" s="26">
        <v>4</v>
      </c>
      <c r="B12" s="26" t="s">
        <v>30</v>
      </c>
      <c r="C12" s="26" t="s">
        <v>31</v>
      </c>
      <c r="D12" s="26">
        <v>4</v>
      </c>
      <c r="E12" s="26" t="s">
        <v>20</v>
      </c>
      <c r="F12" s="26"/>
      <c r="G12" s="28">
        <f t="shared" si="1"/>
        <v>0</v>
      </c>
    </row>
    <row r="13" spans="1:7" x14ac:dyDescent="0.2">
      <c r="A13" s="26">
        <v>5</v>
      </c>
      <c r="B13" s="26" t="s">
        <v>74</v>
      </c>
      <c r="C13" s="26" t="s">
        <v>75</v>
      </c>
      <c r="D13" s="26">
        <v>104</v>
      </c>
      <c r="E13" s="26" t="s">
        <v>20</v>
      </c>
      <c r="F13" s="26"/>
      <c r="G13" s="28">
        <f t="shared" si="1"/>
        <v>0</v>
      </c>
    </row>
    <row r="14" spans="1:7" x14ac:dyDescent="0.2">
      <c r="A14" s="26">
        <v>6</v>
      </c>
      <c r="B14" s="26" t="s">
        <v>32</v>
      </c>
      <c r="C14" s="26" t="s">
        <v>33</v>
      </c>
      <c r="D14" s="26">
        <v>96</v>
      </c>
      <c r="E14" s="26" t="s">
        <v>20</v>
      </c>
      <c r="F14" s="26"/>
      <c r="G14" s="28">
        <f t="shared" si="1"/>
        <v>0</v>
      </c>
    </row>
    <row r="15" spans="1:7" x14ac:dyDescent="0.2">
      <c r="A15" s="26">
        <v>7</v>
      </c>
      <c r="B15" s="26" t="s">
        <v>34</v>
      </c>
      <c r="C15" s="26" t="s">
        <v>35</v>
      </c>
      <c r="D15" s="26">
        <v>8</v>
      </c>
      <c r="E15" s="26" t="s">
        <v>20</v>
      </c>
      <c r="F15" s="26"/>
      <c r="G15" s="28">
        <f t="shared" si="1"/>
        <v>0</v>
      </c>
    </row>
    <row r="16" spans="1:7" x14ac:dyDescent="0.2">
      <c r="A16" s="26">
        <v>8</v>
      </c>
      <c r="B16" s="26" t="s">
        <v>36</v>
      </c>
      <c r="C16" s="26" t="s">
        <v>37</v>
      </c>
      <c r="D16" s="26">
        <v>144</v>
      </c>
      <c r="E16" s="26" t="s">
        <v>23</v>
      </c>
      <c r="F16" s="26"/>
      <c r="G16" s="28">
        <f t="shared" si="1"/>
        <v>0</v>
      </c>
    </row>
    <row r="17" spans="1:7" x14ac:dyDescent="0.2">
      <c r="A17" s="26">
        <v>9</v>
      </c>
      <c r="B17" s="26" t="s">
        <v>38</v>
      </c>
      <c r="C17" s="26" t="s">
        <v>39</v>
      </c>
      <c r="D17" s="26">
        <v>68</v>
      </c>
      <c r="E17" s="26" t="s">
        <v>23</v>
      </c>
      <c r="F17" s="26"/>
      <c r="G17" s="28">
        <f t="shared" si="1"/>
        <v>0</v>
      </c>
    </row>
    <row r="18" spans="1:7" x14ac:dyDescent="0.2">
      <c r="A18" s="26">
        <v>10</v>
      </c>
      <c r="B18" s="26" t="s">
        <v>40</v>
      </c>
      <c r="C18" s="26" t="s">
        <v>41</v>
      </c>
      <c r="D18" s="26">
        <v>202</v>
      </c>
      <c r="E18" s="26" t="s">
        <v>23</v>
      </c>
      <c r="F18" s="26"/>
      <c r="G18" s="28">
        <f t="shared" si="1"/>
        <v>0</v>
      </c>
    </row>
    <row r="19" spans="1:7" x14ac:dyDescent="0.2">
      <c r="A19" s="26">
        <v>11</v>
      </c>
      <c r="B19" s="26" t="s">
        <v>42</v>
      </c>
      <c r="C19" s="26" t="s">
        <v>43</v>
      </c>
      <c r="D19" s="26">
        <v>202</v>
      </c>
      <c r="E19" s="26" t="s">
        <v>23</v>
      </c>
      <c r="F19" s="26"/>
      <c r="G19" s="28">
        <f t="shared" si="1"/>
        <v>0</v>
      </c>
    </row>
    <row r="20" spans="1:7" x14ac:dyDescent="0.2">
      <c r="A20" s="26">
        <v>12</v>
      </c>
      <c r="B20" s="26" t="s">
        <v>44</v>
      </c>
      <c r="C20" s="26" t="s">
        <v>45</v>
      </c>
      <c r="D20" s="26">
        <v>202</v>
      </c>
      <c r="E20" s="26" t="s">
        <v>23</v>
      </c>
      <c r="F20" s="26"/>
      <c r="G20" s="28">
        <f t="shared" si="1"/>
        <v>0</v>
      </c>
    </row>
    <row r="21" spans="1:7" x14ac:dyDescent="0.2">
      <c r="A21" s="26">
        <v>13</v>
      </c>
      <c r="B21" s="26" t="s">
        <v>245</v>
      </c>
      <c r="C21" s="26" t="s">
        <v>246</v>
      </c>
      <c r="D21" s="26">
        <v>136</v>
      </c>
      <c r="E21" s="26" t="s">
        <v>23</v>
      </c>
      <c r="F21" s="26"/>
      <c r="G21" s="28">
        <f t="shared" si="1"/>
        <v>0</v>
      </c>
    </row>
    <row r="22" spans="1:7" x14ac:dyDescent="0.2">
      <c r="A22" s="26">
        <v>14</v>
      </c>
      <c r="B22" s="26" t="s">
        <v>46</v>
      </c>
      <c r="C22" s="26" t="s">
        <v>47</v>
      </c>
      <c r="D22" s="26">
        <v>408</v>
      </c>
      <c r="E22" s="26" t="s">
        <v>20</v>
      </c>
      <c r="F22" s="26"/>
      <c r="G22" s="28">
        <f t="shared" si="1"/>
        <v>0</v>
      </c>
    </row>
    <row r="23" spans="1:7" x14ac:dyDescent="0.2">
      <c r="A23" s="26">
        <v>15</v>
      </c>
      <c r="B23" s="26"/>
      <c r="C23" s="26" t="s">
        <v>50</v>
      </c>
      <c r="D23" s="26">
        <v>4</v>
      </c>
      <c r="E23" s="26" t="s">
        <v>48</v>
      </c>
      <c r="F23" s="26"/>
      <c r="G23" s="28">
        <f t="shared" si="1"/>
        <v>0</v>
      </c>
    </row>
    <row r="24" spans="1:7" x14ac:dyDescent="0.2">
      <c r="A24" s="26">
        <v>16</v>
      </c>
      <c r="B24" s="26"/>
      <c r="C24" s="26" t="s">
        <v>51</v>
      </c>
      <c r="D24" s="26">
        <v>4</v>
      </c>
      <c r="E24" s="26" t="s">
        <v>48</v>
      </c>
      <c r="F24" s="26"/>
      <c r="G24" s="28">
        <f t="shared" si="1"/>
        <v>0</v>
      </c>
    </row>
    <row r="25" spans="1:7" x14ac:dyDescent="0.2">
      <c r="A25" s="26">
        <v>17</v>
      </c>
      <c r="B25" s="26" t="s">
        <v>247</v>
      </c>
      <c r="C25" s="26" t="s">
        <v>248</v>
      </c>
      <c r="D25" s="26">
        <v>4</v>
      </c>
      <c r="E25" s="26" t="s">
        <v>20</v>
      </c>
      <c r="F25" s="26"/>
      <c r="G25" s="28">
        <f t="shared" si="1"/>
        <v>0</v>
      </c>
    </row>
    <row r="26" spans="1:7" x14ac:dyDescent="0.2">
      <c r="A26" s="26">
        <v>18</v>
      </c>
      <c r="B26" s="26" t="s">
        <v>249</v>
      </c>
      <c r="C26" s="26" t="s">
        <v>250</v>
      </c>
      <c r="D26" s="26">
        <v>6</v>
      </c>
      <c r="E26" s="26" t="s">
        <v>20</v>
      </c>
      <c r="F26" s="26"/>
      <c r="G26" s="28">
        <f t="shared" si="1"/>
        <v>0</v>
      </c>
    </row>
    <row r="27" spans="1:7" x14ac:dyDescent="0.2">
      <c r="A27" s="26">
        <v>19</v>
      </c>
      <c r="B27" s="26" t="s">
        <v>251</v>
      </c>
      <c r="C27" s="26" t="s">
        <v>257</v>
      </c>
      <c r="D27" s="26">
        <v>2</v>
      </c>
      <c r="E27" s="26" t="s">
        <v>20</v>
      </c>
      <c r="F27" s="26"/>
      <c r="G27" s="28">
        <f t="shared" si="1"/>
        <v>0</v>
      </c>
    </row>
    <row r="28" spans="1:7" x14ac:dyDescent="0.2">
      <c r="A28" s="26">
        <v>20</v>
      </c>
      <c r="B28" s="26" t="s">
        <v>252</v>
      </c>
      <c r="C28" s="26" t="s">
        <v>253</v>
      </c>
      <c r="D28" s="26">
        <v>1</v>
      </c>
      <c r="E28" s="26" t="s">
        <v>20</v>
      </c>
      <c r="F28" s="26"/>
      <c r="G28" s="28">
        <f t="shared" si="1"/>
        <v>0</v>
      </c>
    </row>
    <row r="29" spans="1:7" x14ac:dyDescent="0.2">
      <c r="A29" s="26">
        <v>21</v>
      </c>
      <c r="B29" s="26"/>
      <c r="C29" s="26" t="s">
        <v>254</v>
      </c>
      <c r="D29" s="26">
        <v>4</v>
      </c>
      <c r="E29" s="26" t="s">
        <v>48</v>
      </c>
      <c r="F29" s="26"/>
      <c r="G29" s="28">
        <f t="shared" si="1"/>
        <v>0</v>
      </c>
    </row>
    <row r="30" spans="1:7" x14ac:dyDescent="0.2">
      <c r="A30" s="26">
        <v>22</v>
      </c>
      <c r="B30" s="26"/>
      <c r="C30" s="26" t="s">
        <v>255</v>
      </c>
      <c r="D30" s="26">
        <v>8</v>
      </c>
      <c r="E30" s="26" t="s">
        <v>48</v>
      </c>
      <c r="F30" s="26"/>
      <c r="G30" s="28">
        <f t="shared" si="1"/>
        <v>0</v>
      </c>
    </row>
    <row r="31" spans="1:7" ht="15" x14ac:dyDescent="0.2">
      <c r="A31" s="33"/>
      <c r="B31" s="33"/>
      <c r="C31" s="57" t="s">
        <v>0</v>
      </c>
      <c r="D31" s="36"/>
      <c r="E31" s="36"/>
      <c r="F31" s="36"/>
      <c r="G31" s="37">
        <f>SUM(G9:G30)</f>
        <v>0</v>
      </c>
    </row>
    <row r="32" spans="1:7" x14ac:dyDescent="0.2">
      <c r="B32" s="34"/>
      <c r="C32" s="58" t="s">
        <v>15</v>
      </c>
      <c r="D32" s="38"/>
      <c r="E32" s="38"/>
      <c r="F32" s="38"/>
      <c r="G32" s="59">
        <f>0.21*G31</f>
        <v>0</v>
      </c>
    </row>
    <row r="33" spans="1:7" x14ac:dyDescent="0.2">
      <c r="B33" s="34"/>
      <c r="C33" s="60"/>
      <c r="D33" s="38"/>
      <c r="E33" s="38"/>
      <c r="F33" s="38"/>
      <c r="G33" s="59"/>
    </row>
    <row r="34" spans="1:7" ht="12.75" customHeight="1" x14ac:dyDescent="0.2">
      <c r="C34" s="53" t="s">
        <v>54</v>
      </c>
    </row>
    <row r="35" spans="1:7" x14ac:dyDescent="0.2">
      <c r="A35" s="32" t="s">
        <v>5</v>
      </c>
      <c r="B35" s="32" t="s">
        <v>6</v>
      </c>
      <c r="C35" s="55" t="s">
        <v>7</v>
      </c>
      <c r="D35" s="56" t="s">
        <v>8</v>
      </c>
      <c r="E35" s="32" t="s">
        <v>76</v>
      </c>
      <c r="F35" s="56" t="s">
        <v>9</v>
      </c>
      <c r="G35" s="56" t="s">
        <v>77</v>
      </c>
    </row>
    <row r="36" spans="1:7" x14ac:dyDescent="0.2">
      <c r="A36" s="26">
        <v>1</v>
      </c>
      <c r="B36" s="26" t="s">
        <v>83</v>
      </c>
      <c r="C36" s="26" t="s">
        <v>179</v>
      </c>
      <c r="D36" s="26">
        <v>88</v>
      </c>
      <c r="E36" s="26" t="s">
        <v>23</v>
      </c>
      <c r="F36" s="26"/>
      <c r="G36" s="28">
        <f t="shared" ref="G36:G75" si="2">D36*F36</f>
        <v>0</v>
      </c>
    </row>
    <row r="37" spans="1:7" x14ac:dyDescent="0.2">
      <c r="A37" s="26">
        <v>2</v>
      </c>
      <c r="B37" s="26" t="s">
        <v>84</v>
      </c>
      <c r="C37" s="26" t="s">
        <v>180</v>
      </c>
      <c r="D37" s="26">
        <v>16</v>
      </c>
      <c r="E37" s="26" t="s">
        <v>20</v>
      </c>
      <c r="F37" s="26"/>
      <c r="G37" s="28">
        <f t="shared" si="2"/>
        <v>0</v>
      </c>
    </row>
    <row r="38" spans="1:7" x14ac:dyDescent="0.2">
      <c r="A38" s="26">
        <v>3</v>
      </c>
      <c r="B38" s="26" t="s">
        <v>85</v>
      </c>
      <c r="C38" s="26" t="s">
        <v>181</v>
      </c>
      <c r="D38" s="26">
        <v>2</v>
      </c>
      <c r="E38" s="26" t="s">
        <v>20</v>
      </c>
      <c r="F38" s="26"/>
      <c r="G38" s="28">
        <f t="shared" si="2"/>
        <v>0</v>
      </c>
    </row>
    <row r="39" spans="1:7" x14ac:dyDescent="0.2">
      <c r="A39" s="26">
        <v>4</v>
      </c>
      <c r="B39" s="26" t="s">
        <v>86</v>
      </c>
      <c r="C39" s="26" t="s">
        <v>182</v>
      </c>
      <c r="D39" s="26">
        <v>2</v>
      </c>
      <c r="E39" s="26" t="s">
        <v>20</v>
      </c>
      <c r="F39" s="26"/>
      <c r="G39" s="28">
        <f t="shared" si="2"/>
        <v>0</v>
      </c>
    </row>
    <row r="40" spans="1:7" x14ac:dyDescent="0.2">
      <c r="A40" s="26">
        <v>5</v>
      </c>
      <c r="B40" s="26" t="s">
        <v>87</v>
      </c>
      <c r="C40" s="26" t="s">
        <v>183</v>
      </c>
      <c r="D40" s="26">
        <v>8</v>
      </c>
      <c r="E40" s="26" t="s">
        <v>20</v>
      </c>
      <c r="F40" s="26"/>
      <c r="G40" s="28">
        <f t="shared" si="2"/>
        <v>0</v>
      </c>
    </row>
    <row r="41" spans="1:7" x14ac:dyDescent="0.2">
      <c r="A41" s="26">
        <v>6</v>
      </c>
      <c r="B41" s="26" t="s">
        <v>88</v>
      </c>
      <c r="C41" s="26" t="s">
        <v>184</v>
      </c>
      <c r="D41" s="26">
        <v>16</v>
      </c>
      <c r="E41" s="26" t="s">
        <v>20</v>
      </c>
      <c r="F41" s="26"/>
      <c r="G41" s="28">
        <f t="shared" si="2"/>
        <v>0</v>
      </c>
    </row>
    <row r="42" spans="1:7" x14ac:dyDescent="0.2">
      <c r="A42" s="26">
        <v>7</v>
      </c>
      <c r="B42" s="26" t="s">
        <v>89</v>
      </c>
      <c r="C42" s="26" t="s">
        <v>185</v>
      </c>
      <c r="D42" s="26">
        <v>2</v>
      </c>
      <c r="E42" s="26" t="s">
        <v>20</v>
      </c>
      <c r="F42" s="26"/>
      <c r="G42" s="28">
        <f t="shared" si="2"/>
        <v>0</v>
      </c>
    </row>
    <row r="43" spans="1:7" x14ac:dyDescent="0.2">
      <c r="A43" s="26">
        <v>8</v>
      </c>
      <c r="B43" s="26" t="s">
        <v>90</v>
      </c>
      <c r="C43" s="26" t="s">
        <v>186</v>
      </c>
      <c r="D43" s="26">
        <v>16</v>
      </c>
      <c r="E43" s="26" t="s">
        <v>20</v>
      </c>
      <c r="F43" s="26"/>
      <c r="G43" s="28">
        <f t="shared" si="2"/>
        <v>0</v>
      </c>
    </row>
    <row r="44" spans="1:7" x14ac:dyDescent="0.2">
      <c r="A44" s="26">
        <v>9</v>
      </c>
      <c r="B44" s="26" t="s">
        <v>91</v>
      </c>
      <c r="C44" s="26" t="s">
        <v>187</v>
      </c>
      <c r="D44" s="26">
        <v>1</v>
      </c>
      <c r="E44" s="26" t="s">
        <v>20</v>
      </c>
      <c r="F44" s="26"/>
      <c r="G44" s="28">
        <f t="shared" si="2"/>
        <v>0</v>
      </c>
    </row>
    <row r="45" spans="1:7" x14ac:dyDescent="0.2">
      <c r="A45" s="26">
        <v>10</v>
      </c>
      <c r="B45" s="26" t="s">
        <v>92</v>
      </c>
      <c r="C45" s="26" t="s">
        <v>188</v>
      </c>
      <c r="D45" s="26">
        <v>4</v>
      </c>
      <c r="E45" s="26" t="s">
        <v>20</v>
      </c>
      <c r="F45" s="26"/>
      <c r="G45" s="28">
        <f t="shared" si="2"/>
        <v>0</v>
      </c>
    </row>
    <row r="46" spans="1:7" x14ac:dyDescent="0.2">
      <c r="A46" s="26">
        <v>11</v>
      </c>
      <c r="B46" s="26"/>
      <c r="C46" s="26" t="s">
        <v>95</v>
      </c>
      <c r="D46" s="26">
        <v>2</v>
      </c>
      <c r="E46" s="26" t="s">
        <v>20</v>
      </c>
      <c r="F46" s="26"/>
      <c r="G46" s="28">
        <f t="shared" si="2"/>
        <v>0</v>
      </c>
    </row>
    <row r="47" spans="1:7" x14ac:dyDescent="0.2">
      <c r="A47" s="26">
        <v>12</v>
      </c>
      <c r="B47" s="26"/>
      <c r="C47" s="26" t="s">
        <v>189</v>
      </c>
      <c r="D47" s="26">
        <v>2</v>
      </c>
      <c r="E47" s="26" t="s">
        <v>20</v>
      </c>
      <c r="F47" s="26"/>
      <c r="G47" s="28">
        <f t="shared" si="2"/>
        <v>0</v>
      </c>
    </row>
    <row r="48" spans="1:7" x14ac:dyDescent="0.2">
      <c r="A48" s="26">
        <v>13</v>
      </c>
      <c r="B48" s="26"/>
      <c r="C48" s="26" t="s">
        <v>93</v>
      </c>
      <c r="D48" s="26">
        <v>2</v>
      </c>
      <c r="E48" s="26" t="s">
        <v>20</v>
      </c>
      <c r="F48" s="26"/>
      <c r="G48" s="28">
        <f t="shared" si="2"/>
        <v>0</v>
      </c>
    </row>
    <row r="49" spans="1:7" x14ac:dyDescent="0.2">
      <c r="A49" s="26">
        <v>14</v>
      </c>
      <c r="B49" s="26"/>
      <c r="C49" s="26" t="s">
        <v>122</v>
      </c>
      <c r="D49" s="26">
        <v>1120</v>
      </c>
      <c r="E49" s="26" t="s">
        <v>23</v>
      </c>
      <c r="F49" s="26"/>
      <c r="G49" s="28">
        <f t="shared" si="2"/>
        <v>0</v>
      </c>
    </row>
    <row r="50" spans="1:7" x14ac:dyDescent="0.2">
      <c r="A50" s="26">
        <v>15</v>
      </c>
      <c r="B50" s="26"/>
      <c r="C50" s="26" t="s">
        <v>123</v>
      </c>
      <c r="D50" s="26">
        <v>64</v>
      </c>
      <c r="E50" s="26" t="s">
        <v>20</v>
      </c>
      <c r="F50" s="26"/>
      <c r="G50" s="28">
        <f t="shared" si="2"/>
        <v>0</v>
      </c>
    </row>
    <row r="51" spans="1:7" x14ac:dyDescent="0.2">
      <c r="A51" s="26">
        <v>16</v>
      </c>
      <c r="B51" s="26"/>
      <c r="C51" s="26" t="s">
        <v>124</v>
      </c>
      <c r="D51" s="26">
        <v>32</v>
      </c>
      <c r="E51" s="26" t="s">
        <v>20</v>
      </c>
      <c r="F51" s="26"/>
      <c r="G51" s="28">
        <f t="shared" si="2"/>
        <v>0</v>
      </c>
    </row>
    <row r="52" spans="1:7" x14ac:dyDescent="0.2">
      <c r="A52" s="26">
        <v>17</v>
      </c>
      <c r="B52" s="26"/>
      <c r="C52" s="26" t="s">
        <v>55</v>
      </c>
      <c r="D52" s="26">
        <v>16</v>
      </c>
      <c r="E52" s="26" t="s">
        <v>20</v>
      </c>
      <c r="F52" s="26"/>
      <c r="G52" s="28">
        <f t="shared" si="2"/>
        <v>0</v>
      </c>
    </row>
    <row r="53" spans="1:7" x14ac:dyDescent="0.2">
      <c r="A53" s="26">
        <v>18</v>
      </c>
      <c r="B53" s="26"/>
      <c r="C53" s="26" t="s">
        <v>97</v>
      </c>
      <c r="D53" s="26">
        <v>32</v>
      </c>
      <c r="E53" s="26" t="s">
        <v>20</v>
      </c>
      <c r="F53" s="26"/>
      <c r="G53" s="28">
        <f t="shared" si="2"/>
        <v>0</v>
      </c>
    </row>
    <row r="54" spans="1:7" x14ac:dyDescent="0.2">
      <c r="A54" s="26">
        <v>19</v>
      </c>
      <c r="B54" s="26"/>
      <c r="C54" s="26" t="s">
        <v>96</v>
      </c>
      <c r="D54" s="26">
        <v>32</v>
      </c>
      <c r="E54" s="26" t="s">
        <v>20</v>
      </c>
      <c r="F54" s="26"/>
      <c r="G54" s="28">
        <f t="shared" si="2"/>
        <v>0</v>
      </c>
    </row>
    <row r="55" spans="1:7" x14ac:dyDescent="0.2">
      <c r="A55" s="26">
        <v>20</v>
      </c>
      <c r="B55" s="26"/>
      <c r="C55" s="26" t="s">
        <v>190</v>
      </c>
      <c r="D55" s="26">
        <v>8</v>
      </c>
      <c r="E55" s="26" t="s">
        <v>20</v>
      </c>
      <c r="F55" s="26"/>
      <c r="G55" s="28">
        <f t="shared" si="2"/>
        <v>0</v>
      </c>
    </row>
    <row r="56" spans="1:7" x14ac:dyDescent="0.2">
      <c r="A56" s="26">
        <v>21</v>
      </c>
      <c r="B56" s="26"/>
      <c r="C56" s="26" t="s">
        <v>56</v>
      </c>
      <c r="D56" s="26">
        <v>8</v>
      </c>
      <c r="E56" s="26" t="s">
        <v>48</v>
      </c>
      <c r="F56" s="26"/>
      <c r="G56" s="28">
        <f t="shared" si="2"/>
        <v>0</v>
      </c>
    </row>
    <row r="57" spans="1:7" x14ac:dyDescent="0.2">
      <c r="A57" s="26">
        <v>22</v>
      </c>
      <c r="B57" s="26">
        <v>220280223</v>
      </c>
      <c r="C57" s="26" t="s">
        <v>191</v>
      </c>
      <c r="D57" s="26">
        <v>68</v>
      </c>
      <c r="E57" s="26" t="s">
        <v>23</v>
      </c>
      <c r="F57" s="26"/>
      <c r="G57" s="28">
        <f t="shared" si="2"/>
        <v>0</v>
      </c>
    </row>
    <row r="58" spans="1:7" x14ac:dyDescent="0.2">
      <c r="A58" s="26">
        <v>23</v>
      </c>
      <c r="B58" s="61">
        <v>220300001</v>
      </c>
      <c r="C58" s="26" t="s">
        <v>192</v>
      </c>
      <c r="D58" s="26">
        <v>2</v>
      </c>
      <c r="E58" s="26" t="s">
        <v>20</v>
      </c>
      <c r="F58" s="26"/>
      <c r="G58" s="28">
        <f t="shared" si="2"/>
        <v>0</v>
      </c>
    </row>
    <row r="59" spans="1:7" x14ac:dyDescent="0.2">
      <c r="A59" s="26">
        <v>24</v>
      </c>
      <c r="B59" s="26" t="s">
        <v>115</v>
      </c>
      <c r="C59" s="26" t="s">
        <v>116</v>
      </c>
      <c r="D59" s="26">
        <v>20</v>
      </c>
      <c r="E59" s="26" t="s">
        <v>117</v>
      </c>
      <c r="F59" s="26"/>
      <c r="G59" s="28">
        <f t="shared" si="2"/>
        <v>0</v>
      </c>
    </row>
    <row r="60" spans="1:7" x14ac:dyDescent="0.2">
      <c r="A60" s="26">
        <v>25</v>
      </c>
      <c r="B60" s="26" t="s">
        <v>52</v>
      </c>
      <c r="C60" s="26" t="s">
        <v>53</v>
      </c>
      <c r="D60" s="26">
        <v>2</v>
      </c>
      <c r="E60" s="26" t="s">
        <v>20</v>
      </c>
      <c r="F60" s="26"/>
      <c r="G60" s="28">
        <f t="shared" si="2"/>
        <v>0</v>
      </c>
    </row>
    <row r="61" spans="1:7" x14ac:dyDescent="0.2">
      <c r="A61" s="26">
        <v>26</v>
      </c>
      <c r="B61" s="26" t="s">
        <v>18</v>
      </c>
      <c r="C61" s="26" t="s">
        <v>19</v>
      </c>
      <c r="D61" s="26">
        <v>1</v>
      </c>
      <c r="E61" s="26" t="s">
        <v>20</v>
      </c>
      <c r="F61" s="26"/>
      <c r="G61" s="28">
        <f t="shared" si="2"/>
        <v>0</v>
      </c>
    </row>
    <row r="62" spans="1:7" x14ac:dyDescent="0.2">
      <c r="A62" s="26">
        <v>27</v>
      </c>
      <c r="B62" s="26" t="s">
        <v>21</v>
      </c>
      <c r="C62" s="26" t="s">
        <v>22</v>
      </c>
      <c r="D62" s="26">
        <v>1</v>
      </c>
      <c r="E62" s="26" t="s">
        <v>20</v>
      </c>
      <c r="F62" s="26"/>
      <c r="G62" s="28">
        <f t="shared" si="2"/>
        <v>0</v>
      </c>
    </row>
    <row r="63" spans="1:7" x14ac:dyDescent="0.2">
      <c r="A63" s="26">
        <v>28</v>
      </c>
      <c r="B63" s="26" t="s">
        <v>63</v>
      </c>
      <c r="C63" s="26" t="s">
        <v>64</v>
      </c>
      <c r="D63" s="26">
        <v>42</v>
      </c>
      <c r="E63" s="26" t="s">
        <v>23</v>
      </c>
      <c r="F63" s="26"/>
      <c r="G63" s="28">
        <f t="shared" si="2"/>
        <v>0</v>
      </c>
    </row>
    <row r="64" spans="1:7" x14ac:dyDescent="0.2">
      <c r="A64" s="26">
        <v>29</v>
      </c>
      <c r="B64" s="26" t="s">
        <v>65</v>
      </c>
      <c r="C64" s="26" t="s">
        <v>66</v>
      </c>
      <c r="D64" s="26">
        <v>1</v>
      </c>
      <c r="E64" s="26" t="s">
        <v>20</v>
      </c>
      <c r="F64" s="26"/>
      <c r="G64" s="28">
        <f t="shared" si="2"/>
        <v>0</v>
      </c>
    </row>
    <row r="65" spans="1:7" x14ac:dyDescent="0.2">
      <c r="A65" s="26">
        <v>30</v>
      </c>
      <c r="B65" s="26" t="s">
        <v>67</v>
      </c>
      <c r="C65" s="26" t="s">
        <v>68</v>
      </c>
      <c r="D65" s="26">
        <v>42</v>
      </c>
      <c r="E65" s="26" t="s">
        <v>23</v>
      </c>
      <c r="F65" s="26"/>
      <c r="G65" s="28">
        <f t="shared" si="2"/>
        <v>0</v>
      </c>
    </row>
    <row r="66" spans="1:7" x14ac:dyDescent="0.2">
      <c r="A66" s="26">
        <v>31</v>
      </c>
      <c r="B66" s="26" t="s">
        <v>57</v>
      </c>
      <c r="C66" s="26" t="s">
        <v>175</v>
      </c>
      <c r="D66" s="26">
        <v>1</v>
      </c>
      <c r="E66" s="26" t="s">
        <v>20</v>
      </c>
      <c r="F66" s="26"/>
      <c r="G66" s="28">
        <f t="shared" si="2"/>
        <v>0</v>
      </c>
    </row>
    <row r="67" spans="1:7" x14ac:dyDescent="0.2">
      <c r="A67" s="26">
        <v>32</v>
      </c>
      <c r="B67" s="26"/>
      <c r="C67" s="26" t="s">
        <v>58</v>
      </c>
      <c r="D67" s="26">
        <v>2</v>
      </c>
      <c r="E67" s="26" t="s">
        <v>20</v>
      </c>
      <c r="F67" s="26"/>
      <c r="G67" s="28">
        <f t="shared" si="2"/>
        <v>0</v>
      </c>
    </row>
    <row r="68" spans="1:7" x14ac:dyDescent="0.2">
      <c r="A68" s="26">
        <v>33</v>
      </c>
      <c r="B68" s="26" t="s">
        <v>59</v>
      </c>
      <c r="C68" s="26" t="s">
        <v>60</v>
      </c>
      <c r="D68" s="26">
        <v>1</v>
      </c>
      <c r="E68" s="26" t="s">
        <v>20</v>
      </c>
      <c r="F68" s="26"/>
      <c r="G68" s="28">
        <f t="shared" si="2"/>
        <v>0</v>
      </c>
    </row>
    <row r="69" spans="1:7" x14ac:dyDescent="0.2">
      <c r="A69" s="26">
        <v>34</v>
      </c>
      <c r="B69" s="26" t="s">
        <v>61</v>
      </c>
      <c r="C69" s="26" t="s">
        <v>62</v>
      </c>
      <c r="D69" s="26">
        <v>1</v>
      </c>
      <c r="E69" s="26" t="s">
        <v>20</v>
      </c>
      <c r="F69" s="26"/>
      <c r="G69" s="28">
        <f t="shared" si="2"/>
        <v>0</v>
      </c>
    </row>
    <row r="70" spans="1:7" x14ac:dyDescent="0.2">
      <c r="A70" s="26">
        <v>35</v>
      </c>
      <c r="B70" s="26"/>
      <c r="C70" s="26" t="s">
        <v>94</v>
      </c>
      <c r="D70" s="26">
        <v>1</v>
      </c>
      <c r="E70" s="26" t="s">
        <v>49</v>
      </c>
      <c r="F70" s="26"/>
      <c r="G70" s="28">
        <f t="shared" si="2"/>
        <v>0</v>
      </c>
    </row>
    <row r="71" spans="1:7" x14ac:dyDescent="0.2">
      <c r="A71" s="26">
        <v>36</v>
      </c>
      <c r="B71" s="26"/>
      <c r="C71" s="26" t="s">
        <v>50</v>
      </c>
      <c r="D71" s="26">
        <v>2</v>
      </c>
      <c r="E71" s="26" t="s">
        <v>48</v>
      </c>
      <c r="F71" s="26"/>
      <c r="G71" s="28">
        <f t="shared" si="2"/>
        <v>0</v>
      </c>
    </row>
    <row r="72" spans="1:7" x14ac:dyDescent="0.2">
      <c r="A72" s="26">
        <v>37</v>
      </c>
      <c r="B72" s="26"/>
      <c r="C72" s="26" t="s">
        <v>51</v>
      </c>
      <c r="D72" s="26">
        <v>2</v>
      </c>
      <c r="E72" s="26" t="s">
        <v>48</v>
      </c>
      <c r="F72" s="26"/>
      <c r="G72" s="28">
        <f t="shared" si="2"/>
        <v>0</v>
      </c>
    </row>
    <row r="73" spans="1:7" x14ac:dyDescent="0.2">
      <c r="A73" s="26">
        <v>38</v>
      </c>
      <c r="B73" s="26"/>
      <c r="C73" s="26" t="s">
        <v>176</v>
      </c>
      <c r="D73" s="26">
        <v>4</v>
      </c>
      <c r="E73" s="26" t="s">
        <v>48</v>
      </c>
      <c r="F73" s="26"/>
      <c r="G73" s="28">
        <f t="shared" si="2"/>
        <v>0</v>
      </c>
    </row>
    <row r="74" spans="1:7" x14ac:dyDescent="0.2">
      <c r="A74" s="26">
        <v>39</v>
      </c>
      <c r="B74" s="26"/>
      <c r="C74" s="26" t="s">
        <v>177</v>
      </c>
      <c r="D74" s="26">
        <v>4</v>
      </c>
      <c r="E74" s="26" t="s">
        <v>48</v>
      </c>
      <c r="F74" s="26"/>
      <c r="G74" s="28">
        <f t="shared" si="2"/>
        <v>0</v>
      </c>
    </row>
    <row r="75" spans="1:7" x14ac:dyDescent="0.2">
      <c r="A75" s="26">
        <v>40</v>
      </c>
      <c r="B75" s="26"/>
      <c r="C75" s="26" t="s">
        <v>178</v>
      </c>
      <c r="D75" s="26">
        <v>4</v>
      </c>
      <c r="E75" s="26" t="s">
        <v>48</v>
      </c>
      <c r="F75" s="26"/>
      <c r="G75" s="28">
        <f t="shared" si="2"/>
        <v>0</v>
      </c>
    </row>
    <row r="76" spans="1:7" ht="15" x14ac:dyDescent="0.2">
      <c r="A76" s="33"/>
      <c r="B76" s="33"/>
      <c r="C76" s="57" t="s">
        <v>0</v>
      </c>
      <c r="D76" s="36"/>
      <c r="E76" s="36"/>
      <c r="F76" s="36"/>
      <c r="G76" s="37">
        <f>SUM(G36:G75)</f>
        <v>0</v>
      </c>
    </row>
    <row r="77" spans="1:7" x14ac:dyDescent="0.2">
      <c r="B77" s="34"/>
      <c r="C77" s="58" t="s">
        <v>15</v>
      </c>
      <c r="D77" s="38"/>
      <c r="E77" s="38"/>
      <c r="F77" s="38"/>
      <c r="G77" s="59">
        <f>0.21*G76</f>
        <v>0</v>
      </c>
    </row>
    <row r="79" spans="1:7" ht="31.5" x14ac:dyDescent="0.2">
      <c r="C79" s="53" t="s">
        <v>174</v>
      </c>
    </row>
    <row r="80" spans="1:7" x14ac:dyDescent="0.2">
      <c r="A80" s="32" t="s">
        <v>5</v>
      </c>
      <c r="B80" s="32" t="s">
        <v>6</v>
      </c>
      <c r="C80" s="55" t="s">
        <v>7</v>
      </c>
      <c r="D80" s="56" t="s">
        <v>8</v>
      </c>
      <c r="E80" s="32" t="s">
        <v>76</v>
      </c>
      <c r="F80" s="56" t="s">
        <v>9</v>
      </c>
      <c r="G80" s="56" t="s">
        <v>77</v>
      </c>
    </row>
    <row r="81" spans="1:7" ht="24" x14ac:dyDescent="0.2">
      <c r="A81" s="26">
        <v>1</v>
      </c>
      <c r="B81" s="27" t="s">
        <v>204</v>
      </c>
      <c r="C81" s="27" t="s">
        <v>164</v>
      </c>
      <c r="D81" s="26">
        <v>8</v>
      </c>
      <c r="E81" s="26" t="s">
        <v>20</v>
      </c>
      <c r="F81" s="26"/>
      <c r="G81" s="28">
        <f t="shared" ref="G81:G88" si="3">D81*F81</f>
        <v>0</v>
      </c>
    </row>
    <row r="82" spans="1:7" ht="48" x14ac:dyDescent="0.2">
      <c r="A82" s="26">
        <v>2</v>
      </c>
      <c r="B82" s="27" t="s">
        <v>205</v>
      </c>
      <c r="C82" s="27" t="s">
        <v>165</v>
      </c>
      <c r="D82" s="26">
        <v>16</v>
      </c>
      <c r="E82" s="26" t="s">
        <v>20</v>
      </c>
      <c r="F82" s="26"/>
      <c r="G82" s="28">
        <f t="shared" si="3"/>
        <v>0</v>
      </c>
    </row>
    <row r="83" spans="1:7" ht="36" x14ac:dyDescent="0.2">
      <c r="A83" s="26">
        <v>3</v>
      </c>
      <c r="B83" s="27" t="s">
        <v>206</v>
      </c>
      <c r="C83" s="27" t="s">
        <v>166</v>
      </c>
      <c r="D83" s="26">
        <v>8</v>
      </c>
      <c r="E83" s="26" t="s">
        <v>20</v>
      </c>
      <c r="F83" s="26"/>
      <c r="G83" s="28">
        <f t="shared" si="3"/>
        <v>0</v>
      </c>
    </row>
    <row r="84" spans="1:7" ht="24" x14ac:dyDescent="0.2">
      <c r="A84" s="26">
        <v>4</v>
      </c>
      <c r="B84" s="27" t="s">
        <v>207</v>
      </c>
      <c r="C84" s="27" t="s">
        <v>167</v>
      </c>
      <c r="D84" s="26">
        <v>2</v>
      </c>
      <c r="E84" s="26" t="s">
        <v>20</v>
      </c>
      <c r="F84" s="26"/>
      <c r="G84" s="28">
        <f t="shared" si="3"/>
        <v>0</v>
      </c>
    </row>
    <row r="85" spans="1:7" ht="24" x14ac:dyDescent="0.2">
      <c r="A85" s="26">
        <v>5</v>
      </c>
      <c r="B85" s="27" t="s">
        <v>208</v>
      </c>
      <c r="C85" s="27" t="s">
        <v>79</v>
      </c>
      <c r="D85" s="26">
        <v>2</v>
      </c>
      <c r="E85" s="26" t="s">
        <v>20</v>
      </c>
      <c r="F85" s="26"/>
      <c r="G85" s="28">
        <f t="shared" si="3"/>
        <v>0</v>
      </c>
    </row>
    <row r="86" spans="1:7" ht="24" x14ac:dyDescent="0.2">
      <c r="A86" s="26">
        <v>6</v>
      </c>
      <c r="B86" s="27" t="s">
        <v>209</v>
      </c>
      <c r="C86" s="27" t="s">
        <v>80</v>
      </c>
      <c r="D86" s="26">
        <v>2</v>
      </c>
      <c r="E86" s="26" t="s">
        <v>20</v>
      </c>
      <c r="F86" s="26"/>
      <c r="G86" s="28">
        <f t="shared" si="3"/>
        <v>0</v>
      </c>
    </row>
    <row r="87" spans="1:7" x14ac:dyDescent="0.2">
      <c r="A87" s="26">
        <v>7</v>
      </c>
      <c r="B87" s="27" t="s">
        <v>81</v>
      </c>
      <c r="C87" s="27" t="s">
        <v>82</v>
      </c>
      <c r="D87" s="26">
        <v>16</v>
      </c>
      <c r="E87" s="26" t="s">
        <v>20</v>
      </c>
      <c r="F87" s="26"/>
      <c r="G87" s="28">
        <f t="shared" si="3"/>
        <v>0</v>
      </c>
    </row>
    <row r="88" spans="1:7" ht="36" x14ac:dyDescent="0.2">
      <c r="A88" s="26">
        <v>8</v>
      </c>
      <c r="B88" s="27" t="s">
        <v>210</v>
      </c>
      <c r="C88" s="27" t="s">
        <v>202</v>
      </c>
      <c r="D88" s="26">
        <v>88</v>
      </c>
      <c r="E88" s="26" t="s">
        <v>23</v>
      </c>
      <c r="F88" s="26"/>
      <c r="G88" s="28">
        <f t="shared" si="3"/>
        <v>0</v>
      </c>
    </row>
    <row r="89" spans="1:7" ht="24" x14ac:dyDescent="0.2">
      <c r="A89" s="26">
        <v>9</v>
      </c>
      <c r="B89" s="27" t="s">
        <v>211</v>
      </c>
      <c r="C89" s="27" t="s">
        <v>203</v>
      </c>
      <c r="D89" s="26">
        <v>32</v>
      </c>
      <c r="E89" s="26" t="s">
        <v>20</v>
      </c>
      <c r="F89" s="26"/>
      <c r="G89" s="28">
        <f t="shared" ref="G89:G104" si="4">D89*F89</f>
        <v>0</v>
      </c>
    </row>
    <row r="90" spans="1:7" ht="27" customHeight="1" x14ac:dyDescent="0.2">
      <c r="A90" s="26">
        <v>10</v>
      </c>
      <c r="B90" s="26"/>
      <c r="C90" s="27" t="s">
        <v>126</v>
      </c>
      <c r="D90" s="26">
        <v>16</v>
      </c>
      <c r="E90" s="26" t="s">
        <v>20</v>
      </c>
      <c r="F90" s="26"/>
      <c r="G90" s="28">
        <f t="shared" si="4"/>
        <v>0</v>
      </c>
    </row>
    <row r="91" spans="1:7" ht="25.9" customHeight="1" x14ac:dyDescent="0.2">
      <c r="A91" s="26">
        <v>11</v>
      </c>
      <c r="B91" s="26"/>
      <c r="C91" s="27" t="s">
        <v>126</v>
      </c>
      <c r="D91" s="26">
        <v>16</v>
      </c>
      <c r="E91" s="26" t="s">
        <v>20</v>
      </c>
      <c r="F91" s="26"/>
      <c r="G91" s="28">
        <f t="shared" si="4"/>
        <v>0</v>
      </c>
    </row>
    <row r="92" spans="1:7" ht="24" x14ac:dyDescent="0.2">
      <c r="A92" s="26">
        <v>12</v>
      </c>
      <c r="B92" s="27" t="s">
        <v>212</v>
      </c>
      <c r="C92" s="27" t="s">
        <v>127</v>
      </c>
      <c r="D92" s="26">
        <v>1120</v>
      </c>
      <c r="E92" s="26" t="s">
        <v>23</v>
      </c>
      <c r="F92" s="26"/>
      <c r="G92" s="28">
        <f t="shared" si="4"/>
        <v>0</v>
      </c>
    </row>
    <row r="93" spans="1:7" ht="24" x14ac:dyDescent="0.2">
      <c r="A93" s="26">
        <v>13</v>
      </c>
      <c r="B93" s="27" t="s">
        <v>213</v>
      </c>
      <c r="C93" s="27" t="s">
        <v>217</v>
      </c>
      <c r="D93" s="26">
        <v>2</v>
      </c>
      <c r="E93" s="26" t="s">
        <v>20</v>
      </c>
      <c r="F93" s="26"/>
      <c r="G93" s="28">
        <f t="shared" si="4"/>
        <v>0</v>
      </c>
    </row>
    <row r="94" spans="1:7" ht="24" x14ac:dyDescent="0.2">
      <c r="A94" s="26">
        <v>14</v>
      </c>
      <c r="B94" s="27" t="s">
        <v>140</v>
      </c>
      <c r="C94" s="27" t="s">
        <v>171</v>
      </c>
      <c r="D94" s="26">
        <v>2</v>
      </c>
      <c r="E94" s="26" t="s">
        <v>20</v>
      </c>
      <c r="F94" s="26"/>
      <c r="G94" s="28">
        <f t="shared" si="4"/>
        <v>0</v>
      </c>
    </row>
    <row r="95" spans="1:7" ht="24" x14ac:dyDescent="0.2">
      <c r="A95" s="26"/>
      <c r="B95" s="27" t="s">
        <v>214</v>
      </c>
      <c r="C95" s="27" t="s">
        <v>172</v>
      </c>
      <c r="D95" s="26">
        <v>2</v>
      </c>
      <c r="E95" s="26" t="s">
        <v>20</v>
      </c>
      <c r="F95" s="26"/>
      <c r="G95" s="28">
        <f t="shared" ref="G95" si="5">D95*F95</f>
        <v>0</v>
      </c>
    </row>
    <row r="96" spans="1:7" ht="24" x14ac:dyDescent="0.2">
      <c r="A96" s="26">
        <v>15</v>
      </c>
      <c r="B96" s="27" t="s">
        <v>215</v>
      </c>
      <c r="C96" s="27" t="s">
        <v>216</v>
      </c>
      <c r="D96" s="26">
        <v>32</v>
      </c>
      <c r="E96" s="26" t="s">
        <v>20</v>
      </c>
      <c r="F96" s="26"/>
      <c r="G96" s="28">
        <f t="shared" si="4"/>
        <v>0</v>
      </c>
    </row>
    <row r="97" spans="1:7" ht="24" x14ac:dyDescent="0.2">
      <c r="A97" s="26">
        <v>16</v>
      </c>
      <c r="B97" s="27" t="s">
        <v>168</v>
      </c>
      <c r="C97" s="26" t="s">
        <v>169</v>
      </c>
      <c r="D97" s="45">
        <v>1</v>
      </c>
      <c r="E97" s="45" t="s">
        <v>20</v>
      </c>
      <c r="F97" s="46"/>
      <c r="G97" s="62">
        <f t="shared" si="4"/>
        <v>0</v>
      </c>
    </row>
    <row r="98" spans="1:7" ht="24" x14ac:dyDescent="0.2">
      <c r="A98" s="26">
        <v>17</v>
      </c>
      <c r="B98" s="27" t="s">
        <v>170</v>
      </c>
      <c r="C98" s="26" t="s">
        <v>141</v>
      </c>
      <c r="D98" s="45">
        <v>1</v>
      </c>
      <c r="E98" s="45" t="s">
        <v>20</v>
      </c>
      <c r="F98" s="46"/>
      <c r="G98" s="62">
        <f t="shared" ref="G98" si="6">D98*F98</f>
        <v>0</v>
      </c>
    </row>
    <row r="99" spans="1:7" ht="24" x14ac:dyDescent="0.2">
      <c r="A99" s="26">
        <v>18</v>
      </c>
      <c r="B99" s="27" t="s">
        <v>128</v>
      </c>
      <c r="C99" s="27" t="s">
        <v>129</v>
      </c>
      <c r="D99" s="45">
        <v>1</v>
      </c>
      <c r="E99" s="45" t="s">
        <v>20</v>
      </c>
      <c r="F99" s="46"/>
      <c r="G99" s="62">
        <f t="shared" si="4"/>
        <v>0</v>
      </c>
    </row>
    <row r="100" spans="1:7" ht="24" x14ac:dyDescent="0.2">
      <c r="A100" s="26">
        <v>19</v>
      </c>
      <c r="B100" s="27" t="s">
        <v>130</v>
      </c>
      <c r="C100" s="26" t="s">
        <v>131</v>
      </c>
      <c r="D100" s="45">
        <v>1</v>
      </c>
      <c r="E100" s="45" t="s">
        <v>20</v>
      </c>
      <c r="F100" s="46"/>
      <c r="G100" s="62">
        <f t="shared" si="4"/>
        <v>0</v>
      </c>
    </row>
    <row r="101" spans="1:7" ht="36" x14ac:dyDescent="0.2">
      <c r="A101" s="26">
        <v>20</v>
      </c>
      <c r="B101" s="27" t="s">
        <v>132</v>
      </c>
      <c r="C101" s="27" t="s">
        <v>133</v>
      </c>
      <c r="D101" s="45">
        <v>1</v>
      </c>
      <c r="E101" s="45" t="s">
        <v>20</v>
      </c>
      <c r="F101" s="46"/>
      <c r="G101" s="62">
        <f t="shared" si="4"/>
        <v>0</v>
      </c>
    </row>
    <row r="102" spans="1:7" ht="24" x14ac:dyDescent="0.2">
      <c r="A102" s="26">
        <v>21</v>
      </c>
      <c r="B102" s="27" t="s">
        <v>134</v>
      </c>
      <c r="C102" s="26" t="s">
        <v>135</v>
      </c>
      <c r="D102" s="45">
        <v>2</v>
      </c>
      <c r="E102" s="45" t="s">
        <v>20</v>
      </c>
      <c r="F102" s="46"/>
      <c r="G102" s="62">
        <f t="shared" si="4"/>
        <v>0</v>
      </c>
    </row>
    <row r="103" spans="1:7" ht="24" x14ac:dyDescent="0.2">
      <c r="A103" s="26">
        <v>22</v>
      </c>
      <c r="B103" s="27" t="s">
        <v>136</v>
      </c>
      <c r="C103" s="27" t="s">
        <v>137</v>
      </c>
      <c r="D103" s="45">
        <v>1</v>
      </c>
      <c r="E103" s="45" t="s">
        <v>20</v>
      </c>
      <c r="F103" s="46"/>
      <c r="G103" s="62">
        <f t="shared" si="4"/>
        <v>0</v>
      </c>
    </row>
    <row r="104" spans="1:7" ht="24" x14ac:dyDescent="0.2">
      <c r="A104" s="26">
        <v>23</v>
      </c>
      <c r="B104" s="27" t="s">
        <v>138</v>
      </c>
      <c r="C104" s="27" t="s">
        <v>139</v>
      </c>
      <c r="D104" s="45">
        <v>2</v>
      </c>
      <c r="E104" s="45" t="s">
        <v>20</v>
      </c>
      <c r="F104" s="46"/>
      <c r="G104" s="62">
        <f t="shared" si="4"/>
        <v>0</v>
      </c>
    </row>
    <row r="105" spans="1:7" x14ac:dyDescent="0.2">
      <c r="A105" s="26">
        <v>24</v>
      </c>
      <c r="B105" s="27"/>
      <c r="C105" s="27" t="s">
        <v>173</v>
      </c>
      <c r="D105" s="26">
        <v>68</v>
      </c>
      <c r="E105" s="26" t="s">
        <v>23</v>
      </c>
      <c r="F105" s="26"/>
      <c r="G105" s="28">
        <f t="shared" ref="G105" si="7">D105*F105</f>
        <v>0</v>
      </c>
    </row>
    <row r="106" spans="1:7" ht="15" x14ac:dyDescent="0.2">
      <c r="A106" s="33"/>
      <c r="B106" s="33"/>
      <c r="C106" s="57" t="s">
        <v>0</v>
      </c>
      <c r="D106" s="36"/>
      <c r="E106" s="36"/>
      <c r="F106" s="36"/>
      <c r="G106" s="37">
        <f>SUM(G81:G105)</f>
        <v>0</v>
      </c>
    </row>
    <row r="107" spans="1:7" x14ac:dyDescent="0.2">
      <c r="B107" s="34"/>
      <c r="C107" s="58" t="s">
        <v>15</v>
      </c>
      <c r="D107" s="38"/>
      <c r="E107" s="38"/>
      <c r="F107" s="38"/>
      <c r="G107" s="59">
        <f>0.21*G106</f>
        <v>0</v>
      </c>
    </row>
    <row r="108" spans="1:7" ht="15" x14ac:dyDescent="0.2">
      <c r="C108" s="63"/>
      <c r="D108" s="39"/>
      <c r="E108" s="39"/>
      <c r="F108" s="39"/>
      <c r="G108" s="40"/>
    </row>
    <row r="109" spans="1:7" ht="15.75" x14ac:dyDescent="0.2">
      <c r="C109" s="64" t="s">
        <v>162</v>
      </c>
    </row>
    <row r="110" spans="1:7" x14ac:dyDescent="0.2">
      <c r="A110" s="32" t="s">
        <v>5</v>
      </c>
      <c r="B110" s="32" t="s">
        <v>6</v>
      </c>
      <c r="C110" s="32" t="s">
        <v>7</v>
      </c>
      <c r="D110" s="32"/>
      <c r="E110" s="56" t="s">
        <v>8</v>
      </c>
      <c r="F110" s="56" t="s">
        <v>9</v>
      </c>
      <c r="G110" s="56" t="s">
        <v>0</v>
      </c>
    </row>
    <row r="111" spans="1:7" x14ac:dyDescent="0.2">
      <c r="A111" s="26">
        <v>1</v>
      </c>
      <c r="B111" s="26" t="s">
        <v>69</v>
      </c>
      <c r="C111" s="27" t="s">
        <v>194</v>
      </c>
      <c r="D111" s="26">
        <v>1</v>
      </c>
      <c r="E111" s="26" t="s">
        <v>70</v>
      </c>
      <c r="F111" s="26"/>
      <c r="G111" s="28">
        <f t="shared" ref="G111:G116" si="8">D111*F111</f>
        <v>0</v>
      </c>
    </row>
    <row r="112" spans="1:7" x14ac:dyDescent="0.2">
      <c r="A112" s="26">
        <v>2</v>
      </c>
      <c r="B112" s="26"/>
      <c r="C112" s="27" t="s">
        <v>193</v>
      </c>
      <c r="D112" s="26">
        <v>2</v>
      </c>
      <c r="E112" s="26" t="s">
        <v>70</v>
      </c>
      <c r="F112" s="26"/>
      <c r="G112" s="28">
        <f t="shared" ref="G112" si="9">D112*F112</f>
        <v>0</v>
      </c>
    </row>
    <row r="113" spans="1:7" ht="24" x14ac:dyDescent="0.2">
      <c r="A113" s="26">
        <v>3</v>
      </c>
      <c r="B113" s="26"/>
      <c r="C113" s="27" t="s">
        <v>78</v>
      </c>
      <c r="D113" s="26">
        <v>1</v>
      </c>
      <c r="E113" s="26" t="s">
        <v>20</v>
      </c>
      <c r="F113" s="26"/>
      <c r="G113" s="28">
        <f t="shared" si="8"/>
        <v>0</v>
      </c>
    </row>
    <row r="114" spans="1:7" ht="24" x14ac:dyDescent="0.2">
      <c r="A114" s="26">
        <v>4</v>
      </c>
      <c r="B114" s="27"/>
      <c r="C114" s="47" t="s">
        <v>195</v>
      </c>
      <c r="D114" s="27">
        <v>1</v>
      </c>
      <c r="E114" s="27" t="s">
        <v>20</v>
      </c>
      <c r="F114" s="27"/>
      <c r="G114" s="28">
        <f t="shared" ref="G114" si="10">D114*F114</f>
        <v>0</v>
      </c>
    </row>
    <row r="115" spans="1:7" x14ac:dyDescent="0.2">
      <c r="A115" s="26">
        <v>5</v>
      </c>
      <c r="B115" s="26"/>
      <c r="C115" s="26" t="s">
        <v>50</v>
      </c>
      <c r="D115" s="26">
        <v>2</v>
      </c>
      <c r="E115" s="26" t="s">
        <v>48</v>
      </c>
      <c r="F115" s="26"/>
      <c r="G115" s="28">
        <f t="shared" si="8"/>
        <v>0</v>
      </c>
    </row>
    <row r="116" spans="1:7" x14ac:dyDescent="0.2">
      <c r="A116" s="26">
        <v>6</v>
      </c>
      <c r="B116" s="26"/>
      <c r="C116" s="26" t="s">
        <v>51</v>
      </c>
      <c r="D116" s="26">
        <v>2</v>
      </c>
      <c r="E116" s="26" t="s">
        <v>48</v>
      </c>
      <c r="F116" s="26"/>
      <c r="G116" s="28">
        <f t="shared" si="8"/>
        <v>0</v>
      </c>
    </row>
    <row r="117" spans="1:7" ht="15" x14ac:dyDescent="0.2">
      <c r="A117" s="33"/>
      <c r="B117" s="33"/>
      <c r="C117" s="65" t="s">
        <v>0</v>
      </c>
      <c r="D117" s="36"/>
      <c r="E117" s="36"/>
      <c r="F117" s="36"/>
      <c r="G117" s="37">
        <f>SUM(G111:G116)</f>
        <v>0</v>
      </c>
    </row>
    <row r="118" spans="1:7" x14ac:dyDescent="0.2">
      <c r="B118" s="34"/>
      <c r="C118" s="60" t="s">
        <v>15</v>
      </c>
      <c r="D118" s="38"/>
      <c r="E118" s="38"/>
      <c r="F118" s="38"/>
      <c r="G118" s="59">
        <f>0.21*G117</f>
        <v>0</v>
      </c>
    </row>
    <row r="119" spans="1:7" x14ac:dyDescent="0.2">
      <c r="C119" s="31"/>
    </row>
    <row r="120" spans="1:7" ht="15.75" x14ac:dyDescent="0.2">
      <c r="C120" s="53" t="s">
        <v>163</v>
      </c>
    </row>
    <row r="121" spans="1:7" x14ac:dyDescent="0.2">
      <c r="A121" s="32" t="s">
        <v>5</v>
      </c>
      <c r="B121" s="32" t="s">
        <v>6</v>
      </c>
      <c r="C121" s="32" t="s">
        <v>7</v>
      </c>
      <c r="D121" s="32"/>
      <c r="E121" s="56" t="s">
        <v>8</v>
      </c>
      <c r="F121" s="56" t="s">
        <v>9</v>
      </c>
      <c r="G121" s="56" t="s">
        <v>0</v>
      </c>
    </row>
    <row r="122" spans="1:7" ht="48" x14ac:dyDescent="0.2">
      <c r="A122" s="26">
        <v>1</v>
      </c>
      <c r="B122" s="27" t="s">
        <v>225</v>
      </c>
      <c r="C122" s="27" t="s">
        <v>220</v>
      </c>
      <c r="D122" s="27">
        <v>2</v>
      </c>
      <c r="E122" s="27" t="s">
        <v>20</v>
      </c>
      <c r="F122" s="27"/>
      <c r="G122" s="28">
        <f>D122*F122</f>
        <v>0</v>
      </c>
    </row>
    <row r="123" spans="1:7" ht="108" x14ac:dyDescent="0.2">
      <c r="A123" s="26">
        <v>2</v>
      </c>
      <c r="B123" s="27" t="s">
        <v>226</v>
      </c>
      <c r="C123" s="27" t="s">
        <v>218</v>
      </c>
      <c r="D123" s="27">
        <v>1</v>
      </c>
      <c r="E123" s="27" t="s">
        <v>20</v>
      </c>
      <c r="F123" s="27"/>
      <c r="G123" s="28">
        <f t="shared" ref="G123:G124" si="11">D123*F123</f>
        <v>0</v>
      </c>
    </row>
    <row r="124" spans="1:7" ht="132" x14ac:dyDescent="0.2">
      <c r="A124" s="26">
        <v>3</v>
      </c>
      <c r="B124" s="27" t="s">
        <v>227</v>
      </c>
      <c r="C124" s="47" t="s">
        <v>219</v>
      </c>
      <c r="D124" s="27">
        <v>1</v>
      </c>
      <c r="E124" s="27" t="s">
        <v>20</v>
      </c>
      <c r="F124" s="27"/>
      <c r="G124" s="28">
        <f t="shared" si="11"/>
        <v>0</v>
      </c>
    </row>
    <row r="125" spans="1:7" ht="24" x14ac:dyDescent="0.2">
      <c r="A125" s="26">
        <v>4</v>
      </c>
      <c r="B125" s="27" t="s">
        <v>228</v>
      </c>
      <c r="C125" s="47" t="s">
        <v>196</v>
      </c>
      <c r="D125" s="27">
        <v>1</v>
      </c>
      <c r="E125" s="27" t="s">
        <v>20</v>
      </c>
      <c r="F125" s="27"/>
      <c r="G125" s="28">
        <f t="shared" ref="G125" si="12">D125*F125</f>
        <v>0</v>
      </c>
    </row>
    <row r="126" spans="1:7" ht="15" x14ac:dyDescent="0.2">
      <c r="A126" s="33"/>
      <c r="B126" s="33"/>
      <c r="C126" s="65" t="s">
        <v>0</v>
      </c>
      <c r="D126" s="36"/>
      <c r="E126" s="36"/>
      <c r="F126" s="36"/>
      <c r="G126" s="37">
        <f>SUM(G122:G125)</f>
        <v>0</v>
      </c>
    </row>
    <row r="127" spans="1:7" x14ac:dyDescent="0.2">
      <c r="B127" s="34"/>
      <c r="C127" s="60" t="s">
        <v>15</v>
      </c>
      <c r="D127" s="38"/>
      <c r="E127" s="38"/>
      <c r="F127" s="38"/>
      <c r="G127" s="59">
        <f>0.21*G126</f>
        <v>0</v>
      </c>
    </row>
    <row r="128" spans="1:7" x14ac:dyDescent="0.2">
      <c r="B128" s="34"/>
      <c r="C128" s="60"/>
      <c r="D128" s="38"/>
      <c r="E128" s="38"/>
      <c r="F128" s="38"/>
      <c r="G128" s="59"/>
    </row>
    <row r="129" spans="1:7" ht="15.75" x14ac:dyDescent="0.2">
      <c r="C129" s="53" t="s">
        <v>72</v>
      </c>
    </row>
    <row r="130" spans="1:7" x14ac:dyDescent="0.2">
      <c r="A130" s="32" t="s">
        <v>5</v>
      </c>
      <c r="B130" s="32" t="s">
        <v>6</v>
      </c>
      <c r="C130" s="55" t="s">
        <v>7</v>
      </c>
      <c r="D130" s="56" t="s">
        <v>8</v>
      </c>
      <c r="E130" s="32" t="s">
        <v>76</v>
      </c>
      <c r="F130" s="56" t="s">
        <v>9</v>
      </c>
      <c r="G130" s="56" t="s">
        <v>77</v>
      </c>
    </row>
    <row r="131" spans="1:7" x14ac:dyDescent="0.2">
      <c r="A131" s="26">
        <v>1</v>
      </c>
      <c r="B131" s="26"/>
      <c r="C131" s="26" t="s">
        <v>142</v>
      </c>
      <c r="D131" s="26">
        <v>350</v>
      </c>
      <c r="E131" s="26" t="s">
        <v>23</v>
      </c>
      <c r="F131" s="26"/>
      <c r="G131" s="28">
        <f t="shared" ref="G131:G149" si="13">D131*F131</f>
        <v>0</v>
      </c>
    </row>
    <row r="132" spans="1:7" x14ac:dyDescent="0.2">
      <c r="A132" s="26">
        <v>2</v>
      </c>
      <c r="B132" s="26"/>
      <c r="C132" s="26" t="s">
        <v>143</v>
      </c>
      <c r="D132" s="26">
        <v>5</v>
      </c>
      <c r="E132" s="26" t="s">
        <v>20</v>
      </c>
      <c r="F132" s="26"/>
      <c r="G132" s="28">
        <f t="shared" si="13"/>
        <v>0</v>
      </c>
    </row>
    <row r="133" spans="1:7" x14ac:dyDescent="0.2">
      <c r="A133" s="26">
        <v>3</v>
      </c>
      <c r="B133" s="26"/>
      <c r="C133" s="26" t="s">
        <v>144</v>
      </c>
      <c r="D133" s="26">
        <v>6</v>
      </c>
      <c r="E133" s="26" t="s">
        <v>20</v>
      </c>
      <c r="F133" s="26"/>
      <c r="G133" s="28">
        <f t="shared" si="13"/>
        <v>0</v>
      </c>
    </row>
    <row r="134" spans="1:7" x14ac:dyDescent="0.2">
      <c r="A134" s="26">
        <v>3</v>
      </c>
      <c r="B134" s="26"/>
      <c r="C134" s="26" t="s">
        <v>197</v>
      </c>
      <c r="D134" s="26">
        <v>4</v>
      </c>
      <c r="E134" s="26" t="s">
        <v>20</v>
      </c>
      <c r="F134" s="26"/>
      <c r="G134" s="28">
        <f t="shared" ref="G134" si="14">D134*F134</f>
        <v>0</v>
      </c>
    </row>
    <row r="135" spans="1:7" x14ac:dyDescent="0.2">
      <c r="A135" s="26">
        <v>4</v>
      </c>
      <c r="B135" s="26"/>
      <c r="C135" s="26" t="s">
        <v>145</v>
      </c>
      <c r="D135" s="26">
        <v>8</v>
      </c>
      <c r="E135" s="26" t="s">
        <v>20</v>
      </c>
      <c r="F135" s="26"/>
      <c r="G135" s="28">
        <f t="shared" si="13"/>
        <v>0</v>
      </c>
    </row>
    <row r="136" spans="1:7" x14ac:dyDescent="0.2">
      <c r="A136" s="26">
        <v>5</v>
      </c>
      <c r="B136" s="26"/>
      <c r="C136" s="26" t="s">
        <v>122</v>
      </c>
      <c r="D136" s="26">
        <v>280</v>
      </c>
      <c r="E136" s="26" t="s">
        <v>23</v>
      </c>
      <c r="F136" s="26"/>
      <c r="G136" s="28">
        <f t="shared" si="13"/>
        <v>0</v>
      </c>
    </row>
    <row r="137" spans="1:7" x14ac:dyDescent="0.2">
      <c r="A137" s="26">
        <v>6</v>
      </c>
      <c r="B137" s="26"/>
      <c r="C137" s="26" t="s">
        <v>123</v>
      </c>
      <c r="D137" s="26">
        <v>16</v>
      </c>
      <c r="E137" s="26" t="s">
        <v>20</v>
      </c>
      <c r="F137" s="26"/>
      <c r="G137" s="28">
        <f t="shared" si="13"/>
        <v>0</v>
      </c>
    </row>
    <row r="138" spans="1:7" x14ac:dyDescent="0.2">
      <c r="A138" s="26">
        <v>7</v>
      </c>
      <c r="B138" s="26"/>
      <c r="C138" s="26" t="s">
        <v>124</v>
      </c>
      <c r="D138" s="26">
        <v>8</v>
      </c>
      <c r="E138" s="26" t="s">
        <v>20</v>
      </c>
      <c r="F138" s="26"/>
      <c r="G138" s="28">
        <f t="shared" si="13"/>
        <v>0</v>
      </c>
    </row>
    <row r="139" spans="1:7" x14ac:dyDescent="0.2">
      <c r="A139" s="26">
        <v>8</v>
      </c>
      <c r="B139" s="26"/>
      <c r="C139" s="26" t="s">
        <v>55</v>
      </c>
      <c r="D139" s="26">
        <v>8</v>
      </c>
      <c r="E139" s="26" t="s">
        <v>20</v>
      </c>
      <c r="F139" s="26"/>
      <c r="G139" s="28">
        <f t="shared" si="13"/>
        <v>0</v>
      </c>
    </row>
    <row r="140" spans="1:7" x14ac:dyDescent="0.2">
      <c r="A140" s="26">
        <v>9</v>
      </c>
      <c r="B140" s="26"/>
      <c r="C140" s="26" t="s">
        <v>97</v>
      </c>
      <c r="D140" s="26">
        <v>16</v>
      </c>
      <c r="E140" s="26" t="s">
        <v>20</v>
      </c>
      <c r="F140" s="26"/>
      <c r="G140" s="28">
        <f t="shared" si="13"/>
        <v>0</v>
      </c>
    </row>
    <row r="141" spans="1:7" x14ac:dyDescent="0.2">
      <c r="A141" s="26">
        <v>10</v>
      </c>
      <c r="B141" s="26"/>
      <c r="C141" s="26" t="s">
        <v>96</v>
      </c>
      <c r="D141" s="26">
        <v>8</v>
      </c>
      <c r="E141" s="26" t="s">
        <v>20</v>
      </c>
      <c r="F141" s="26"/>
      <c r="G141" s="28">
        <f t="shared" si="13"/>
        <v>0</v>
      </c>
    </row>
    <row r="142" spans="1:7" x14ac:dyDescent="0.2">
      <c r="A142" s="26">
        <v>11</v>
      </c>
      <c r="B142" s="26"/>
      <c r="C142" s="26" t="s">
        <v>56</v>
      </c>
      <c r="D142" s="26">
        <v>2</v>
      </c>
      <c r="E142" s="26" t="s">
        <v>48</v>
      </c>
      <c r="F142" s="26"/>
      <c r="G142" s="28">
        <f t="shared" si="13"/>
        <v>0</v>
      </c>
    </row>
    <row r="143" spans="1:7" x14ac:dyDescent="0.2">
      <c r="A143" s="26">
        <v>12</v>
      </c>
      <c r="B143" s="26" t="s">
        <v>148</v>
      </c>
      <c r="C143" s="26" t="s">
        <v>149</v>
      </c>
      <c r="D143" s="26">
        <v>36</v>
      </c>
      <c r="E143" s="26" t="s">
        <v>23</v>
      </c>
      <c r="F143" s="26"/>
      <c r="G143" s="28">
        <f t="shared" si="13"/>
        <v>0</v>
      </c>
    </row>
    <row r="144" spans="1:7" x14ac:dyDescent="0.2">
      <c r="A144" s="26">
        <v>13</v>
      </c>
      <c r="B144" s="26" t="s">
        <v>150</v>
      </c>
      <c r="C144" s="26" t="s">
        <v>151</v>
      </c>
      <c r="D144" s="26">
        <v>14</v>
      </c>
      <c r="E144" s="26" t="s">
        <v>20</v>
      </c>
      <c r="F144" s="26"/>
      <c r="G144" s="28">
        <f t="shared" si="13"/>
        <v>0</v>
      </c>
    </row>
    <row r="145" spans="1:7" x14ac:dyDescent="0.2">
      <c r="A145" s="26">
        <v>14</v>
      </c>
      <c r="B145" s="26" t="s">
        <v>152</v>
      </c>
      <c r="C145" s="26" t="s">
        <v>201</v>
      </c>
      <c r="D145" s="26">
        <v>1</v>
      </c>
      <c r="E145" s="26" t="s">
        <v>20</v>
      </c>
      <c r="F145" s="26"/>
      <c r="G145" s="28">
        <f t="shared" si="13"/>
        <v>0</v>
      </c>
    </row>
    <row r="146" spans="1:7" x14ac:dyDescent="0.2">
      <c r="A146" s="26">
        <v>15</v>
      </c>
      <c r="B146" s="26" t="s">
        <v>153</v>
      </c>
      <c r="C146" s="26" t="s">
        <v>154</v>
      </c>
      <c r="D146" s="26">
        <v>6</v>
      </c>
      <c r="E146" s="26" t="s">
        <v>20</v>
      </c>
      <c r="F146" s="26"/>
      <c r="G146" s="28">
        <f t="shared" si="13"/>
        <v>0</v>
      </c>
    </row>
    <row r="147" spans="1:7" x14ac:dyDescent="0.2">
      <c r="A147" s="26">
        <v>16</v>
      </c>
      <c r="B147" s="26" t="s">
        <v>155</v>
      </c>
      <c r="C147" s="26" t="s">
        <v>156</v>
      </c>
      <c r="D147" s="26">
        <v>6</v>
      </c>
      <c r="E147" s="26" t="s">
        <v>20</v>
      </c>
      <c r="F147" s="26"/>
      <c r="G147" s="28">
        <f t="shared" si="13"/>
        <v>0</v>
      </c>
    </row>
    <row r="148" spans="1:7" x14ac:dyDescent="0.2">
      <c r="A148" s="26">
        <v>17</v>
      </c>
      <c r="B148" s="26"/>
      <c r="C148" s="26" t="s">
        <v>50</v>
      </c>
      <c r="D148" s="26">
        <v>2</v>
      </c>
      <c r="E148" s="26" t="s">
        <v>48</v>
      </c>
      <c r="F148" s="26"/>
      <c r="G148" s="28">
        <f t="shared" si="13"/>
        <v>0</v>
      </c>
    </row>
    <row r="149" spans="1:7" x14ac:dyDescent="0.2">
      <c r="A149" s="26">
        <v>18</v>
      </c>
      <c r="B149" s="26"/>
      <c r="C149" s="26" t="s">
        <v>51</v>
      </c>
      <c r="D149" s="26">
        <v>2</v>
      </c>
      <c r="E149" s="26" t="s">
        <v>48</v>
      </c>
      <c r="F149" s="26"/>
      <c r="G149" s="28">
        <f t="shared" si="13"/>
        <v>0</v>
      </c>
    </row>
    <row r="150" spans="1:7" ht="15" x14ac:dyDescent="0.2">
      <c r="A150" s="33"/>
      <c r="B150" s="33"/>
      <c r="C150" s="57" t="s">
        <v>0</v>
      </c>
      <c r="D150" s="36"/>
      <c r="E150" s="36"/>
      <c r="F150" s="36"/>
      <c r="G150" s="37">
        <f>SUM(G131:G149)</f>
        <v>0</v>
      </c>
    </row>
    <row r="151" spans="1:7" x14ac:dyDescent="0.2">
      <c r="B151" s="34"/>
      <c r="C151" s="58" t="s">
        <v>15</v>
      </c>
      <c r="D151" s="38"/>
      <c r="E151" s="38"/>
      <c r="F151" s="38"/>
      <c r="G151" s="59">
        <f>0.21*G150</f>
        <v>0</v>
      </c>
    </row>
    <row r="153" spans="1:7" ht="31.5" x14ac:dyDescent="0.2">
      <c r="C153" s="53" t="s">
        <v>73</v>
      </c>
    </row>
    <row r="154" spans="1:7" x14ac:dyDescent="0.2">
      <c r="A154" s="32" t="s">
        <v>5</v>
      </c>
      <c r="B154" s="32" t="s">
        <v>6</v>
      </c>
      <c r="C154" s="55" t="s">
        <v>7</v>
      </c>
      <c r="D154" s="56" t="s">
        <v>8</v>
      </c>
      <c r="E154" s="32"/>
      <c r="F154" s="56" t="s">
        <v>9</v>
      </c>
      <c r="G154" s="56" t="s">
        <v>77</v>
      </c>
    </row>
    <row r="155" spans="1:7" x14ac:dyDescent="0.2">
      <c r="A155" s="26">
        <v>1</v>
      </c>
      <c r="B155" s="26"/>
      <c r="C155" s="26" t="s">
        <v>146</v>
      </c>
      <c r="D155" s="26">
        <v>5</v>
      </c>
      <c r="E155" s="26" t="s">
        <v>20</v>
      </c>
      <c r="F155" s="26"/>
      <c r="G155" s="28">
        <f t="shared" ref="G155:G165" si="15">D155*F155</f>
        <v>0</v>
      </c>
    </row>
    <row r="156" spans="1:7" x14ac:dyDescent="0.2">
      <c r="A156" s="26">
        <v>2</v>
      </c>
      <c r="B156" s="26"/>
      <c r="C156" s="26" t="s">
        <v>198</v>
      </c>
      <c r="D156" s="26">
        <v>6</v>
      </c>
      <c r="E156" s="26" t="s">
        <v>20</v>
      </c>
      <c r="F156" s="26"/>
      <c r="G156" s="28">
        <f t="shared" ref="G156" si="16">D156*F156</f>
        <v>0</v>
      </c>
    </row>
    <row r="157" spans="1:7" x14ac:dyDescent="0.2">
      <c r="A157" s="26">
        <v>3</v>
      </c>
      <c r="B157" s="26"/>
      <c r="C157" s="26" t="s">
        <v>199</v>
      </c>
      <c r="D157" s="26">
        <v>2</v>
      </c>
      <c r="E157" s="26" t="s">
        <v>20</v>
      </c>
      <c r="F157" s="26"/>
      <c r="G157" s="28">
        <f t="shared" ref="G157" si="17">D157*F157</f>
        <v>0</v>
      </c>
    </row>
    <row r="158" spans="1:7" x14ac:dyDescent="0.2">
      <c r="A158" s="26">
        <v>4</v>
      </c>
      <c r="B158" s="26"/>
      <c r="C158" s="26" t="s">
        <v>147</v>
      </c>
      <c r="D158" s="26">
        <v>350</v>
      </c>
      <c r="E158" s="26" t="s">
        <v>23</v>
      </c>
      <c r="F158" s="26"/>
      <c r="G158" s="28">
        <f t="shared" si="15"/>
        <v>0</v>
      </c>
    </row>
    <row r="159" spans="1:7" ht="24" x14ac:dyDescent="0.2">
      <c r="A159" s="26">
        <v>5</v>
      </c>
      <c r="B159" s="26"/>
      <c r="C159" s="27" t="s">
        <v>125</v>
      </c>
      <c r="D159" s="26">
        <v>8</v>
      </c>
      <c r="E159" s="26" t="s">
        <v>20</v>
      </c>
      <c r="F159" s="26"/>
      <c r="G159" s="28">
        <f t="shared" si="15"/>
        <v>0</v>
      </c>
    </row>
    <row r="160" spans="1:7" ht="24" x14ac:dyDescent="0.2">
      <c r="A160" s="26">
        <v>6</v>
      </c>
      <c r="B160" s="27" t="s">
        <v>211</v>
      </c>
      <c r="C160" s="27" t="s">
        <v>203</v>
      </c>
      <c r="D160" s="26">
        <v>16</v>
      </c>
      <c r="E160" s="26" t="s">
        <v>20</v>
      </c>
      <c r="F160" s="26"/>
      <c r="G160" s="28">
        <f t="shared" si="15"/>
        <v>0</v>
      </c>
    </row>
    <row r="161" spans="1:7" ht="25.9" customHeight="1" x14ac:dyDescent="0.2">
      <c r="A161" s="26">
        <v>7</v>
      </c>
      <c r="B161" s="26"/>
      <c r="C161" s="27" t="s">
        <v>126</v>
      </c>
      <c r="D161" s="26">
        <v>8</v>
      </c>
      <c r="E161" s="26" t="s">
        <v>20</v>
      </c>
      <c r="F161" s="26"/>
      <c r="G161" s="28">
        <f t="shared" si="15"/>
        <v>0</v>
      </c>
    </row>
    <row r="162" spans="1:7" ht="24" x14ac:dyDescent="0.2">
      <c r="A162" s="26">
        <v>8</v>
      </c>
      <c r="B162" s="27" t="s">
        <v>222</v>
      </c>
      <c r="C162" s="27" t="s">
        <v>127</v>
      </c>
      <c r="D162" s="26">
        <v>280</v>
      </c>
      <c r="E162" s="26" t="s">
        <v>23</v>
      </c>
      <c r="F162" s="26"/>
      <c r="G162" s="28">
        <f t="shared" si="15"/>
        <v>0</v>
      </c>
    </row>
    <row r="163" spans="1:7" x14ac:dyDescent="0.2">
      <c r="A163" s="26">
        <v>9</v>
      </c>
      <c r="B163" s="26" t="s">
        <v>157</v>
      </c>
      <c r="C163" s="26" t="s">
        <v>158</v>
      </c>
      <c r="D163" s="26">
        <v>36</v>
      </c>
      <c r="E163" s="26" t="s">
        <v>23</v>
      </c>
      <c r="F163" s="26"/>
      <c r="G163" s="28">
        <f t="shared" si="15"/>
        <v>0</v>
      </c>
    </row>
    <row r="164" spans="1:7" ht="72" x14ac:dyDescent="0.2">
      <c r="A164" s="26">
        <v>10</v>
      </c>
      <c r="B164" s="26" t="s">
        <v>223</v>
      </c>
      <c r="C164" s="47" t="s">
        <v>221</v>
      </c>
      <c r="D164" s="26">
        <v>6</v>
      </c>
      <c r="E164" s="26" t="s">
        <v>20</v>
      </c>
      <c r="F164" s="26"/>
      <c r="G164" s="28">
        <f t="shared" si="15"/>
        <v>0</v>
      </c>
    </row>
    <row r="165" spans="1:7" ht="108" x14ac:dyDescent="0.2">
      <c r="A165" s="26">
        <v>11</v>
      </c>
      <c r="B165" s="26" t="s">
        <v>224</v>
      </c>
      <c r="C165" s="47" t="s">
        <v>200</v>
      </c>
      <c r="D165" s="26">
        <v>1</v>
      </c>
      <c r="E165" s="26" t="s">
        <v>20</v>
      </c>
      <c r="F165" s="26"/>
      <c r="G165" s="28">
        <f t="shared" si="15"/>
        <v>0</v>
      </c>
    </row>
    <row r="166" spans="1:7" ht="15" x14ac:dyDescent="0.2">
      <c r="A166" s="33"/>
      <c r="B166" s="33"/>
      <c r="C166" s="57" t="s">
        <v>0</v>
      </c>
      <c r="D166" s="36"/>
      <c r="E166" s="36"/>
      <c r="F166" s="36"/>
      <c r="G166" s="37">
        <f>SUM(G155:G165)</f>
        <v>0</v>
      </c>
    </row>
    <row r="167" spans="1:7" x14ac:dyDescent="0.2">
      <c r="B167" s="34"/>
      <c r="C167" s="58" t="s">
        <v>15</v>
      </c>
      <c r="D167" s="38"/>
      <c r="E167" s="38"/>
      <c r="F167" s="38"/>
      <c r="G167" s="59">
        <f>0.21*G166</f>
        <v>0</v>
      </c>
    </row>
    <row r="168" spans="1:7" x14ac:dyDescent="0.2">
      <c r="C168" s="31"/>
    </row>
    <row r="169" spans="1:7" ht="31.5" x14ac:dyDescent="0.2">
      <c r="C169" s="53" t="s">
        <v>231</v>
      </c>
    </row>
    <row r="170" spans="1:7" x14ac:dyDescent="0.2">
      <c r="A170" s="32" t="s">
        <v>5</v>
      </c>
      <c r="B170" s="32" t="s">
        <v>6</v>
      </c>
      <c r="C170" s="55" t="s">
        <v>7</v>
      </c>
      <c r="D170" s="56" t="s">
        <v>8</v>
      </c>
      <c r="E170" s="32" t="s">
        <v>76</v>
      </c>
      <c r="F170" s="56" t="s">
        <v>9</v>
      </c>
      <c r="G170" s="56" t="s">
        <v>77</v>
      </c>
    </row>
    <row r="171" spans="1:7" x14ac:dyDescent="0.2">
      <c r="A171" s="26">
        <v>1</v>
      </c>
      <c r="B171" s="26"/>
      <c r="C171" s="27" t="s">
        <v>98</v>
      </c>
      <c r="D171" s="26">
        <v>1</v>
      </c>
      <c r="E171" s="26" t="s">
        <v>20</v>
      </c>
      <c r="F171" s="26"/>
      <c r="G171" s="28">
        <f t="shared" ref="G171:G189" si="18">D171*F171</f>
        <v>0</v>
      </c>
    </row>
    <row r="172" spans="1:7" ht="24" x14ac:dyDescent="0.2">
      <c r="A172" s="26">
        <v>2</v>
      </c>
      <c r="B172" s="26" t="s">
        <v>99</v>
      </c>
      <c r="C172" s="27" t="s">
        <v>100</v>
      </c>
      <c r="D172" s="26">
        <v>1</v>
      </c>
      <c r="E172" s="26" t="s">
        <v>20</v>
      </c>
      <c r="F172" s="26"/>
      <c r="G172" s="28">
        <f t="shared" si="18"/>
        <v>0</v>
      </c>
    </row>
    <row r="173" spans="1:7" x14ac:dyDescent="0.2">
      <c r="A173" s="26">
        <v>3</v>
      </c>
      <c r="B173" s="26" t="s">
        <v>101</v>
      </c>
      <c r="C173" s="27" t="s">
        <v>102</v>
      </c>
      <c r="D173" s="26">
        <v>1</v>
      </c>
      <c r="E173" s="26" t="s">
        <v>20</v>
      </c>
      <c r="F173" s="26"/>
      <c r="G173" s="28">
        <f t="shared" si="18"/>
        <v>0</v>
      </c>
    </row>
    <row r="174" spans="1:7" ht="24" x14ac:dyDescent="0.2">
      <c r="A174" s="26">
        <v>4</v>
      </c>
      <c r="B174" s="26"/>
      <c r="C174" s="27" t="s">
        <v>103</v>
      </c>
      <c r="D174" s="26">
        <v>2</v>
      </c>
      <c r="E174" s="26" t="s">
        <v>48</v>
      </c>
      <c r="F174" s="26"/>
      <c r="G174" s="28">
        <f t="shared" si="18"/>
        <v>0</v>
      </c>
    </row>
    <row r="175" spans="1:7" ht="24" x14ac:dyDescent="0.2">
      <c r="A175" s="26">
        <v>5</v>
      </c>
      <c r="B175" s="26" t="s">
        <v>104</v>
      </c>
      <c r="C175" s="27" t="s">
        <v>105</v>
      </c>
      <c r="D175" s="26">
        <v>1</v>
      </c>
      <c r="E175" s="26" t="s">
        <v>20</v>
      </c>
      <c r="F175" s="26"/>
      <c r="G175" s="28">
        <f t="shared" si="18"/>
        <v>0</v>
      </c>
    </row>
    <row r="176" spans="1:7" ht="24" x14ac:dyDescent="0.2">
      <c r="A176" s="26">
        <v>6</v>
      </c>
      <c r="B176" s="26"/>
      <c r="C176" s="27" t="s">
        <v>106</v>
      </c>
      <c r="D176" s="26">
        <v>1</v>
      </c>
      <c r="E176" s="26" t="s">
        <v>23</v>
      </c>
      <c r="F176" s="26"/>
      <c r="G176" s="28">
        <f t="shared" si="18"/>
        <v>0</v>
      </c>
    </row>
    <row r="177" spans="1:7" x14ac:dyDescent="0.2">
      <c r="A177" s="26">
        <v>7</v>
      </c>
      <c r="B177" s="26" t="s">
        <v>107</v>
      </c>
      <c r="C177" s="27" t="s">
        <v>108</v>
      </c>
      <c r="D177" s="26">
        <v>2</v>
      </c>
      <c r="E177" s="26" t="s">
        <v>20</v>
      </c>
      <c r="F177" s="26"/>
      <c r="G177" s="28">
        <f t="shared" si="18"/>
        <v>0</v>
      </c>
    </row>
    <row r="178" spans="1:7" x14ac:dyDescent="0.2">
      <c r="A178" s="26">
        <v>8</v>
      </c>
      <c r="B178" s="26" t="s">
        <v>109</v>
      </c>
      <c r="C178" s="27" t="s">
        <v>110</v>
      </c>
      <c r="D178" s="26">
        <v>2</v>
      </c>
      <c r="E178" s="26" t="s">
        <v>20</v>
      </c>
      <c r="F178" s="26"/>
      <c r="G178" s="28">
        <f t="shared" si="18"/>
        <v>0</v>
      </c>
    </row>
    <row r="179" spans="1:7" x14ac:dyDescent="0.2">
      <c r="A179" s="26">
        <v>9</v>
      </c>
      <c r="B179" s="26" t="s">
        <v>111</v>
      </c>
      <c r="C179" s="27" t="s">
        <v>112</v>
      </c>
      <c r="D179" s="26">
        <v>2</v>
      </c>
      <c r="E179" s="26" t="s">
        <v>20</v>
      </c>
      <c r="F179" s="26"/>
      <c r="G179" s="28">
        <f t="shared" si="18"/>
        <v>0</v>
      </c>
    </row>
    <row r="180" spans="1:7" x14ac:dyDescent="0.2">
      <c r="A180" s="26">
        <v>10</v>
      </c>
      <c r="B180" s="26" t="s">
        <v>113</v>
      </c>
      <c r="C180" s="27" t="s">
        <v>114</v>
      </c>
      <c r="D180" s="26">
        <v>2</v>
      </c>
      <c r="E180" s="26" t="s">
        <v>20</v>
      </c>
      <c r="F180" s="26"/>
      <c r="G180" s="28">
        <f t="shared" si="18"/>
        <v>0</v>
      </c>
    </row>
    <row r="181" spans="1:7" x14ac:dyDescent="0.2">
      <c r="A181" s="26">
        <v>11</v>
      </c>
      <c r="B181" s="26" t="s">
        <v>115</v>
      </c>
      <c r="C181" s="27" t="s">
        <v>116</v>
      </c>
      <c r="D181" s="26">
        <v>14</v>
      </c>
      <c r="E181" s="26" t="s">
        <v>117</v>
      </c>
      <c r="F181" s="26"/>
      <c r="G181" s="28">
        <f t="shared" si="18"/>
        <v>0</v>
      </c>
    </row>
    <row r="182" spans="1:7" x14ac:dyDescent="0.2">
      <c r="A182" s="26">
        <v>12</v>
      </c>
      <c r="B182" s="26" t="s">
        <v>118</v>
      </c>
      <c r="C182" s="27" t="s">
        <v>119</v>
      </c>
      <c r="D182" s="26">
        <v>4</v>
      </c>
      <c r="E182" s="26" t="s">
        <v>20</v>
      </c>
      <c r="F182" s="26"/>
      <c r="G182" s="28">
        <f t="shared" si="18"/>
        <v>0</v>
      </c>
    </row>
    <row r="183" spans="1:7" x14ac:dyDescent="0.2">
      <c r="A183" s="26">
        <v>13</v>
      </c>
      <c r="B183" s="26" t="s">
        <v>240</v>
      </c>
      <c r="C183" s="26" t="s">
        <v>241</v>
      </c>
      <c r="D183" s="45">
        <v>35</v>
      </c>
      <c r="E183" s="26" t="s">
        <v>23</v>
      </c>
      <c r="F183" s="26"/>
      <c r="G183" s="28">
        <f t="shared" si="18"/>
        <v>0</v>
      </c>
    </row>
    <row r="184" spans="1:7" x14ac:dyDescent="0.2">
      <c r="A184" s="26">
        <v>14</v>
      </c>
      <c r="B184" s="26" t="s">
        <v>159</v>
      </c>
      <c r="C184" s="26" t="s">
        <v>160</v>
      </c>
      <c r="D184" s="45">
        <v>98</v>
      </c>
      <c r="E184" s="26" t="s">
        <v>23</v>
      </c>
      <c r="F184" s="26"/>
      <c r="G184" s="28">
        <f t="shared" si="18"/>
        <v>0</v>
      </c>
    </row>
    <row r="185" spans="1:7" x14ac:dyDescent="0.2">
      <c r="A185" s="26">
        <v>15</v>
      </c>
      <c r="B185" s="26" t="s">
        <v>242</v>
      </c>
      <c r="C185" s="26" t="s">
        <v>243</v>
      </c>
      <c r="D185" s="45">
        <v>4</v>
      </c>
      <c r="E185" s="26" t="s">
        <v>20</v>
      </c>
      <c r="F185" s="26"/>
      <c r="G185" s="28">
        <f t="shared" si="18"/>
        <v>0</v>
      </c>
    </row>
    <row r="186" spans="1:7" x14ac:dyDescent="0.2">
      <c r="A186" s="26">
        <v>16</v>
      </c>
      <c r="B186" s="26" t="s">
        <v>120</v>
      </c>
      <c r="C186" s="26" t="s">
        <v>121</v>
      </c>
      <c r="D186" s="45">
        <v>6</v>
      </c>
      <c r="E186" s="26" t="s">
        <v>20</v>
      </c>
      <c r="F186" s="26"/>
      <c r="G186" s="28">
        <f t="shared" si="18"/>
        <v>0</v>
      </c>
    </row>
    <row r="187" spans="1:7" x14ac:dyDescent="0.2">
      <c r="A187" s="26">
        <v>17</v>
      </c>
      <c r="B187" s="26"/>
      <c r="C187" s="27" t="s">
        <v>50</v>
      </c>
      <c r="D187" s="26">
        <v>2</v>
      </c>
      <c r="E187" s="26" t="s">
        <v>48</v>
      </c>
      <c r="F187" s="26"/>
      <c r="G187" s="28">
        <f t="shared" si="18"/>
        <v>0</v>
      </c>
    </row>
    <row r="188" spans="1:7" x14ac:dyDescent="0.2">
      <c r="A188" s="26">
        <v>18</v>
      </c>
      <c r="B188" s="26"/>
      <c r="C188" s="27" t="s">
        <v>51</v>
      </c>
      <c r="D188" s="26">
        <v>2</v>
      </c>
      <c r="E188" s="26" t="s">
        <v>48</v>
      </c>
      <c r="F188" s="26"/>
      <c r="G188" s="28">
        <f t="shared" si="18"/>
        <v>0</v>
      </c>
    </row>
    <row r="189" spans="1:7" ht="24" x14ac:dyDescent="0.2">
      <c r="A189" s="26">
        <v>19</v>
      </c>
      <c r="B189" s="26"/>
      <c r="C189" s="27" t="s">
        <v>244</v>
      </c>
      <c r="D189" s="26">
        <v>4</v>
      </c>
      <c r="E189" s="26" t="s">
        <v>48</v>
      </c>
      <c r="F189" s="26"/>
      <c r="G189" s="28">
        <f t="shared" si="18"/>
        <v>0</v>
      </c>
    </row>
    <row r="190" spans="1:7" ht="15" x14ac:dyDescent="0.2">
      <c r="A190" s="33"/>
      <c r="B190" s="33"/>
      <c r="C190" s="57" t="s">
        <v>0</v>
      </c>
      <c r="D190" s="36"/>
      <c r="E190" s="36"/>
      <c r="F190" s="36"/>
      <c r="G190" s="37">
        <f>SUM(G171:G189)</f>
        <v>0</v>
      </c>
    </row>
    <row r="191" spans="1:7" x14ac:dyDescent="0.2">
      <c r="B191" s="34"/>
      <c r="C191" s="58" t="s">
        <v>15</v>
      </c>
      <c r="G191" s="59">
        <f>0.21*G190</f>
        <v>0</v>
      </c>
    </row>
    <row r="193" spans="1:7" ht="33" customHeight="1" x14ac:dyDescent="0.2">
      <c r="C193" s="53" t="s">
        <v>231</v>
      </c>
    </row>
    <row r="194" spans="1:7" x14ac:dyDescent="0.2">
      <c r="A194" s="32" t="s">
        <v>5</v>
      </c>
      <c r="B194" s="32" t="s">
        <v>6</v>
      </c>
      <c r="C194" s="55" t="s">
        <v>7</v>
      </c>
      <c r="D194" s="56" t="s">
        <v>8</v>
      </c>
      <c r="E194" s="32" t="s">
        <v>76</v>
      </c>
      <c r="F194" s="56" t="s">
        <v>9</v>
      </c>
      <c r="G194" s="56" t="s">
        <v>77</v>
      </c>
    </row>
    <row r="195" spans="1:7" ht="24" x14ac:dyDescent="0.2">
      <c r="A195" s="26">
        <v>1</v>
      </c>
      <c r="B195" s="27" t="s">
        <v>237</v>
      </c>
      <c r="C195" s="47" t="s">
        <v>238</v>
      </c>
      <c r="D195" s="45">
        <v>1</v>
      </c>
      <c r="E195" s="26" t="s">
        <v>20</v>
      </c>
      <c r="F195" s="26"/>
      <c r="G195" s="28">
        <f t="shared" ref="G195:G199" si="19">D195*F195</f>
        <v>0</v>
      </c>
    </row>
    <row r="196" spans="1:7" ht="60" x14ac:dyDescent="0.2">
      <c r="A196" s="26">
        <v>2</v>
      </c>
      <c r="B196" s="27" t="s">
        <v>235</v>
      </c>
      <c r="C196" s="47" t="s">
        <v>236</v>
      </c>
      <c r="D196" s="26">
        <v>1</v>
      </c>
      <c r="E196" s="26" t="s">
        <v>20</v>
      </c>
      <c r="F196" s="26"/>
      <c r="G196" s="28">
        <f t="shared" si="19"/>
        <v>0</v>
      </c>
    </row>
    <row r="197" spans="1:7" ht="108" x14ac:dyDescent="0.2">
      <c r="A197" s="26">
        <v>3</v>
      </c>
      <c r="B197" s="48" t="s">
        <v>234</v>
      </c>
      <c r="C197" s="47" t="s">
        <v>233</v>
      </c>
      <c r="D197" s="26">
        <v>1</v>
      </c>
      <c r="E197" s="26" t="s">
        <v>20</v>
      </c>
      <c r="F197" s="26"/>
      <c r="G197" s="28">
        <f t="shared" si="19"/>
        <v>0</v>
      </c>
    </row>
    <row r="198" spans="1:7" x14ac:dyDescent="0.2">
      <c r="A198" s="26">
        <v>4</v>
      </c>
      <c r="B198" s="26" t="s">
        <v>229</v>
      </c>
      <c r="C198" s="26" t="s">
        <v>230</v>
      </c>
      <c r="D198" s="45">
        <v>98</v>
      </c>
      <c r="E198" s="26" t="s">
        <v>23</v>
      </c>
      <c r="F198" s="26"/>
      <c r="G198" s="28">
        <f t="shared" si="19"/>
        <v>0</v>
      </c>
    </row>
    <row r="199" spans="1:7" x14ac:dyDescent="0.2">
      <c r="A199" s="26">
        <v>5</v>
      </c>
      <c r="B199" s="26" t="s">
        <v>232</v>
      </c>
      <c r="C199" s="26" t="s">
        <v>239</v>
      </c>
      <c r="D199" s="45">
        <v>35</v>
      </c>
      <c r="E199" s="26" t="s">
        <v>20</v>
      </c>
      <c r="F199" s="26"/>
      <c r="G199" s="28">
        <f t="shared" si="19"/>
        <v>0</v>
      </c>
    </row>
    <row r="200" spans="1:7" ht="15" x14ac:dyDescent="0.2">
      <c r="A200" s="33"/>
      <c r="B200" s="33"/>
      <c r="C200" s="57" t="s">
        <v>0</v>
      </c>
      <c r="D200" s="36"/>
      <c r="E200" s="36"/>
      <c r="F200" s="36"/>
      <c r="G200" s="37">
        <f>SUM(G195:G199)</f>
        <v>0</v>
      </c>
    </row>
    <row r="201" spans="1:7" x14ac:dyDescent="0.2">
      <c r="B201" s="34"/>
      <c r="C201" s="58" t="s">
        <v>15</v>
      </c>
      <c r="G201" s="59">
        <f>0.21*G200</f>
        <v>0</v>
      </c>
    </row>
    <row r="205" spans="1:7" x14ac:dyDescent="0.2">
      <c r="C205" s="41"/>
    </row>
    <row r="206" spans="1:7" ht="15" x14ac:dyDescent="0.2">
      <c r="C206" s="42"/>
    </row>
    <row r="207" spans="1:7" x14ac:dyDescent="0.2">
      <c r="C207" s="41"/>
    </row>
    <row r="208" spans="1:7" x14ac:dyDescent="0.2">
      <c r="C208" s="41"/>
    </row>
    <row r="209" spans="3:3" x14ac:dyDescent="0.2">
      <c r="C209" s="43"/>
    </row>
    <row r="210" spans="3:3" x14ac:dyDescent="0.2">
      <c r="C210" s="43"/>
    </row>
    <row r="211" spans="3:3" x14ac:dyDescent="0.2">
      <c r="C211" s="44"/>
    </row>
    <row r="212" spans="3:3" x14ac:dyDescent="0.2">
      <c r="C212" s="44"/>
    </row>
  </sheetData>
  <mergeCells count="1">
    <mergeCell ref="A2:G2"/>
  </mergeCells>
  <pageMargins left="0.38" right="0.4" top="0.984251969" bottom="0.984251969" header="0.4921259845" footer="0.4921259845"/>
  <pageSetup paperSize="9" orientation="portrait" horizontalDpi="4294967292" verticalDpi="300" r:id="rId1"/>
  <headerFooter alignWithMargins="0">
    <oddFooter>&amp;CStránka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Položkově</vt:lpstr>
    </vt:vector>
  </TitlesOfParts>
  <Company>XXX.s.r.o.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Kaisler</dc:creator>
  <cp:lastModifiedBy>Martin Hlaváček</cp:lastModifiedBy>
  <cp:lastPrinted>2023-11-10T08:54:34Z</cp:lastPrinted>
  <dcterms:created xsi:type="dcterms:W3CDTF">1998-09-16T08:22:29Z</dcterms:created>
  <dcterms:modified xsi:type="dcterms:W3CDTF">2024-03-22T07:57:33Z</dcterms:modified>
</cp:coreProperties>
</file>